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sdedeop-my.sharepoint.com/personal/michael_quinn_ed_gov/Documents/Documents/Presentations/"/>
    </mc:Choice>
  </mc:AlternateContent>
  <xr:revisionPtr revIDLastSave="0" documentId="8_{322EC3F1-2EEB-4964-ABAB-80C81445CED7}" xr6:coauthVersionLast="47" xr6:coauthVersionMax="47" xr10:uidLastSave="{00000000-0000-0000-0000-000000000000}"/>
  <bookViews>
    <workbookView xWindow="-110" yWindow="-110" windowWidth="19420" windowHeight="10420" xr2:uid="{EE79367B-FA5A-4219-A7FF-68322B6238D3}"/>
  </bookViews>
  <sheets>
    <sheet name="Overview-Nat" sheetId="3" r:id="rId1"/>
    <sheet name="Overview-Blind" sheetId="11" r:id="rId2"/>
    <sheet name="Exit-Nat" sheetId="4" r:id="rId3"/>
    <sheet name="Exit-Blind" sheetId="12" r:id="rId4"/>
    <sheet name="Performance-StateLevel" sheetId="2" r:id="rId5"/>
    <sheet name="Performance-Blind" sheetId="13" r:id="rId6"/>
    <sheet name="Supplemental-StateLevel" sheetId="9" r:id="rId7"/>
    <sheet name="Supplemental-BlindAgency" sheetId="14" r:id="rId8"/>
    <sheet name="Lookup" sheetId="15" state="hidden" r:id="rId9"/>
  </sheets>
  <definedNames>
    <definedName name="_xlnm.Print_Area" localSheetId="5">'Performance-Blind'!$A$60:$L$231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1" i="11" l="1"/>
  <c r="J80" i="11"/>
  <c r="J79" i="11"/>
  <c r="J78" i="11"/>
  <c r="J77" i="11"/>
  <c r="J76" i="11"/>
  <c r="J75" i="11"/>
  <c r="J74" i="11"/>
  <c r="J73" i="11"/>
  <c r="J72" i="11"/>
  <c r="J71" i="11"/>
  <c r="J84" i="3"/>
  <c r="J85" i="3"/>
  <c r="J86" i="3"/>
  <c r="J87" i="3"/>
  <c r="J88" i="3"/>
  <c r="J89" i="3"/>
  <c r="J90" i="3"/>
  <c r="J91" i="3"/>
  <c r="J92" i="3"/>
  <c r="J93" i="3"/>
  <c r="J83" i="3"/>
  <c r="J61" i="3" l="1"/>
  <c r="H47" i="3" l="1"/>
  <c r="J43" i="11"/>
  <c r="J42" i="11"/>
  <c r="J41" i="11"/>
  <c r="H43" i="11"/>
  <c r="H42" i="11"/>
  <c r="H41" i="11"/>
  <c r="J43" i="3"/>
  <c r="J42" i="3"/>
  <c r="J41" i="3"/>
  <c r="H41" i="3"/>
  <c r="H43" i="3" s="1"/>
  <c r="J37" i="3"/>
  <c r="J33" i="3"/>
  <c r="J34" i="3"/>
  <c r="J35" i="3"/>
  <c r="J36" i="3"/>
  <c r="J32" i="3"/>
  <c r="J37" i="11"/>
  <c r="J33" i="11"/>
  <c r="J34" i="11"/>
  <c r="J35" i="11"/>
  <c r="J36" i="11"/>
  <c r="J32" i="11"/>
  <c r="J28" i="11"/>
  <c r="J27" i="11"/>
  <c r="J26" i="11"/>
  <c r="J28" i="3"/>
  <c r="J27" i="3"/>
  <c r="J26" i="3"/>
  <c r="J24" i="3"/>
  <c r="J23" i="3"/>
  <c r="J22" i="3"/>
  <c r="J24" i="11"/>
  <c r="J23" i="11"/>
  <c r="J22" i="11"/>
  <c r="J18" i="11"/>
  <c r="J17" i="11"/>
  <c r="J16" i="11"/>
  <c r="J20" i="11"/>
  <c r="J20" i="3"/>
  <c r="J18" i="3"/>
  <c r="J17" i="3"/>
  <c r="J16" i="3"/>
  <c r="J14" i="3"/>
  <c r="J13" i="3"/>
  <c r="J12" i="3"/>
  <c r="J14" i="11"/>
  <c r="J13" i="11"/>
  <c r="J12" i="11"/>
  <c r="K8" i="11"/>
  <c r="K7" i="11"/>
  <c r="J8" i="11"/>
  <c r="J7" i="11"/>
  <c r="J8" i="3"/>
  <c r="K8" i="3"/>
  <c r="K7" i="3"/>
  <c r="J7" i="3"/>
  <c r="J67" i="11"/>
  <c r="J66" i="11"/>
  <c r="J64" i="11"/>
  <c r="J63" i="11"/>
  <c r="J62" i="11"/>
  <c r="J60" i="11"/>
  <c r="J58" i="11"/>
  <c r="J57" i="11"/>
  <c r="J53" i="11"/>
  <c r="J52" i="11"/>
  <c r="J51" i="11"/>
  <c r="J50" i="11"/>
  <c r="J49" i="11"/>
  <c r="J48" i="11"/>
  <c r="J47" i="11"/>
  <c r="J79" i="3"/>
  <c r="J78" i="3"/>
  <c r="J76" i="3"/>
  <c r="J75" i="3"/>
  <c r="J74" i="3"/>
  <c r="J72" i="3"/>
  <c r="J70" i="3"/>
  <c r="J69" i="3"/>
  <c r="K59" i="3"/>
  <c r="J64" i="3"/>
  <c r="J60" i="3"/>
  <c r="J62" i="3"/>
  <c r="J63" i="3"/>
  <c r="J65" i="3"/>
  <c r="J59" i="3"/>
  <c r="P42" i="12"/>
  <c r="P41" i="12"/>
  <c r="P40" i="12"/>
  <c r="P39" i="12"/>
  <c r="P38" i="12"/>
  <c r="O39" i="12"/>
  <c r="O40" i="12"/>
  <c r="O41" i="12"/>
  <c r="O42" i="12"/>
  <c r="O38" i="12"/>
  <c r="P30" i="12"/>
  <c r="P29" i="12"/>
  <c r="P28" i="12"/>
  <c r="P27" i="12"/>
  <c r="P26" i="12"/>
  <c r="P25" i="12"/>
  <c r="P24" i="12"/>
  <c r="P23" i="12"/>
  <c r="P22" i="12"/>
  <c r="P20" i="12"/>
  <c r="P19" i="12"/>
  <c r="P31" i="12"/>
  <c r="N31" i="12"/>
  <c r="O29" i="12"/>
  <c r="O30" i="12"/>
  <c r="O31" i="12"/>
  <c r="O23" i="12"/>
  <c r="O24" i="12"/>
  <c r="O25" i="12"/>
  <c r="O26" i="12"/>
  <c r="O27" i="12"/>
  <c r="O28" i="12"/>
  <c r="O22" i="12"/>
  <c r="O20" i="12"/>
  <c r="O19" i="12"/>
  <c r="P15" i="12"/>
  <c r="P14" i="12"/>
  <c r="P13" i="12"/>
  <c r="P12" i="12"/>
  <c r="P11" i="12"/>
  <c r="P10" i="12"/>
  <c r="P9" i="12"/>
  <c r="P8" i="12"/>
  <c r="O15" i="12"/>
  <c r="O14" i="12"/>
  <c r="O13" i="12"/>
  <c r="O12" i="12"/>
  <c r="O11" i="12"/>
  <c r="O10" i="12"/>
  <c r="O9" i="12"/>
  <c r="O8" i="12"/>
  <c r="P44" i="4"/>
  <c r="P43" i="4"/>
  <c r="P42" i="4"/>
  <c r="P41" i="4"/>
  <c r="P40" i="4"/>
  <c r="P39" i="4"/>
  <c r="P38" i="4"/>
  <c r="O44" i="4"/>
  <c r="O43" i="4"/>
  <c r="O42" i="4"/>
  <c r="O41" i="4"/>
  <c r="O40" i="4"/>
  <c r="O39" i="4"/>
  <c r="O38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P8" i="4"/>
  <c r="P9" i="4"/>
  <c r="P10" i="4"/>
  <c r="P11" i="4"/>
  <c r="P12" i="4"/>
  <c r="P13" i="4"/>
  <c r="P14" i="4"/>
  <c r="P15" i="4"/>
  <c r="O9" i="4"/>
  <c r="O10" i="4"/>
  <c r="O11" i="4"/>
  <c r="O12" i="4"/>
  <c r="O13" i="4"/>
  <c r="O14" i="4"/>
  <c r="O15" i="4"/>
  <c r="O8" i="4"/>
  <c r="J47" i="3"/>
  <c r="N38" i="12" l="1"/>
  <c r="N39" i="12"/>
  <c r="N40" i="12"/>
  <c r="N41" i="12"/>
  <c r="N42" i="12"/>
  <c r="N19" i="12"/>
  <c r="N20" i="12"/>
  <c r="N22" i="12"/>
  <c r="N23" i="12"/>
  <c r="N24" i="12"/>
  <c r="N25" i="12"/>
  <c r="N26" i="12"/>
  <c r="N27" i="12"/>
  <c r="N28" i="12"/>
  <c r="N29" i="12"/>
  <c r="N30" i="12"/>
  <c r="N8" i="12"/>
  <c r="N9" i="12"/>
  <c r="N10" i="12"/>
  <c r="N11" i="12"/>
  <c r="N12" i="12"/>
  <c r="N13" i="12"/>
  <c r="N14" i="12"/>
  <c r="N15" i="12"/>
  <c r="L44" i="12" l="1"/>
  <c r="K44" i="12"/>
  <c r="J44" i="12"/>
  <c r="L43" i="12"/>
  <c r="K43" i="12"/>
  <c r="J43" i="12"/>
  <c r="M42" i="12"/>
  <c r="L42" i="12"/>
  <c r="K42" i="12"/>
  <c r="J42" i="12"/>
  <c r="M41" i="12"/>
  <c r="L41" i="12"/>
  <c r="K41" i="12"/>
  <c r="J41" i="12"/>
  <c r="M40" i="12"/>
  <c r="L40" i="12"/>
  <c r="K40" i="12"/>
  <c r="J40" i="12"/>
  <c r="M39" i="12"/>
  <c r="L39" i="12"/>
  <c r="K39" i="12"/>
  <c r="J39" i="12"/>
  <c r="M38" i="12"/>
  <c r="L38" i="12"/>
  <c r="K38" i="12"/>
  <c r="J38" i="12"/>
  <c r="M31" i="12"/>
  <c r="L31" i="12"/>
  <c r="K31" i="12"/>
  <c r="J31" i="12"/>
  <c r="M30" i="12"/>
  <c r="L30" i="12"/>
  <c r="K30" i="12"/>
  <c r="J30" i="12"/>
  <c r="M29" i="12"/>
  <c r="L29" i="12"/>
  <c r="K29" i="12"/>
  <c r="J29" i="12"/>
  <c r="M28" i="12"/>
  <c r="L28" i="12"/>
  <c r="K28" i="12"/>
  <c r="M27" i="12"/>
  <c r="L27" i="12"/>
  <c r="K27" i="12"/>
  <c r="J27" i="12"/>
  <c r="M26" i="12"/>
  <c r="L26" i="12"/>
  <c r="K26" i="12"/>
  <c r="J26" i="12"/>
  <c r="M25" i="12"/>
  <c r="L25" i="12"/>
  <c r="K25" i="12"/>
  <c r="J25" i="12"/>
  <c r="M24" i="12"/>
  <c r="L24" i="12"/>
  <c r="K24" i="12"/>
  <c r="J24" i="12"/>
  <c r="M23" i="12"/>
  <c r="L23" i="12"/>
  <c r="K23" i="12"/>
  <c r="J23" i="12"/>
  <c r="M22" i="12"/>
  <c r="L22" i="12"/>
  <c r="K22" i="12"/>
  <c r="J22" i="12"/>
  <c r="M20" i="12"/>
  <c r="L20" i="12"/>
  <c r="K20" i="12"/>
  <c r="J20" i="12"/>
  <c r="M19" i="12"/>
  <c r="L19" i="12"/>
  <c r="K19" i="12"/>
  <c r="J19" i="12"/>
  <c r="M15" i="12"/>
  <c r="L15" i="12"/>
  <c r="K15" i="12"/>
  <c r="J15" i="12"/>
  <c r="M14" i="12"/>
  <c r="L14" i="12"/>
  <c r="K14" i="12"/>
  <c r="J14" i="12"/>
  <c r="M13" i="12"/>
  <c r="K13" i="12"/>
  <c r="M12" i="12"/>
  <c r="L12" i="12"/>
  <c r="K12" i="12"/>
  <c r="J12" i="12"/>
  <c r="M11" i="12"/>
  <c r="L11" i="12"/>
  <c r="K11" i="12"/>
  <c r="J11" i="12"/>
  <c r="M10" i="12"/>
  <c r="L10" i="12"/>
  <c r="K10" i="12"/>
  <c r="J10" i="12"/>
  <c r="M9" i="12"/>
  <c r="L9" i="12"/>
  <c r="K9" i="12"/>
  <c r="J9" i="12"/>
  <c r="M8" i="12"/>
  <c r="L8" i="12"/>
  <c r="K8" i="12"/>
  <c r="J8" i="12"/>
  <c r="F60" i="11" l="1"/>
  <c r="F42" i="11"/>
  <c r="F41" i="11"/>
  <c r="F28" i="11"/>
  <c r="F24" i="11"/>
  <c r="F18" i="11"/>
  <c r="F14" i="11"/>
  <c r="K67" i="11"/>
  <c r="K66" i="11"/>
  <c r="K63" i="11"/>
  <c r="K62" i="11"/>
  <c r="K60" i="11"/>
  <c r="K58" i="11"/>
  <c r="K57" i="11"/>
  <c r="K53" i="11"/>
  <c r="K51" i="11"/>
  <c r="K50" i="11"/>
  <c r="K48" i="11"/>
  <c r="K47" i="11"/>
  <c r="E43" i="11"/>
  <c r="D43" i="11"/>
  <c r="C43" i="11"/>
  <c r="B43" i="11"/>
  <c r="G42" i="11"/>
  <c r="K42" i="11" s="1"/>
  <c r="G41" i="11"/>
  <c r="K41" i="11" s="1"/>
  <c r="K37" i="11"/>
  <c r="K36" i="11"/>
  <c r="K35" i="11"/>
  <c r="K34" i="11"/>
  <c r="K33" i="11"/>
  <c r="K32" i="11"/>
  <c r="K27" i="11"/>
  <c r="K26" i="11"/>
  <c r="K23" i="11"/>
  <c r="K22" i="11"/>
  <c r="K20" i="11"/>
  <c r="K17" i="11"/>
  <c r="K16" i="11"/>
  <c r="K13" i="11"/>
  <c r="K12" i="11"/>
  <c r="F43" i="11" l="1"/>
  <c r="G43" i="11"/>
  <c r="J55" i="3" l="1"/>
  <c r="J53" i="3"/>
  <c r="J52" i="3"/>
  <c r="J51" i="3"/>
  <c r="J50" i="3"/>
  <c r="J49" i="3"/>
  <c r="J48" i="3"/>
  <c r="K47" i="3" l="1"/>
  <c r="K41" i="3"/>
  <c r="G43" i="3"/>
  <c r="K37" i="3"/>
  <c r="K36" i="3"/>
  <c r="K35" i="3"/>
  <c r="K34" i="3"/>
  <c r="K33" i="3"/>
  <c r="K26" i="3"/>
  <c r="K23" i="3"/>
  <c r="K22" i="3"/>
  <c r="K20" i="3"/>
  <c r="K17" i="3"/>
  <c r="K13" i="3"/>
  <c r="K12" i="3"/>
  <c r="N15" i="4"/>
  <c r="N14" i="4"/>
  <c r="N13" i="4"/>
  <c r="N12" i="4"/>
  <c r="N11" i="4"/>
  <c r="N10" i="4"/>
  <c r="N9" i="4"/>
  <c r="N8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44" i="4"/>
  <c r="N43" i="4"/>
  <c r="N42" i="4"/>
  <c r="N41" i="4"/>
  <c r="N40" i="4"/>
  <c r="N39" i="4"/>
  <c r="N38" i="4"/>
  <c r="K79" i="3"/>
  <c r="K78" i="3"/>
  <c r="K75" i="3"/>
  <c r="K74" i="3"/>
  <c r="K72" i="3"/>
  <c r="K70" i="3"/>
  <c r="K69" i="3"/>
  <c r="K63" i="3"/>
  <c r="K62" i="3"/>
  <c r="K60" i="3"/>
  <c r="K65" i="3"/>
  <c r="K52" i="3"/>
  <c r="K53" i="3"/>
  <c r="K51" i="3"/>
  <c r="K50" i="3"/>
  <c r="K49" i="3"/>
  <c r="K48" i="3"/>
  <c r="K42" i="3"/>
  <c r="K32" i="3"/>
  <c r="K27" i="3"/>
  <c r="K16" i="3"/>
</calcChain>
</file>

<file path=xl/sharedStrings.xml><?xml version="1.0" encoding="utf-8"?>
<sst xmlns="http://schemas.openxmlformats.org/spreadsheetml/2006/main" count="3813" uniqueCount="401">
  <si>
    <t>Median Earnings</t>
  </si>
  <si>
    <t>Measurable Skills Gains Rate</t>
  </si>
  <si>
    <t>1st Quartile</t>
  </si>
  <si>
    <t xml:space="preserve">West Virginia                   </t>
  </si>
  <si>
    <t>4th Quartile</t>
  </si>
  <si>
    <t xml:space="preserve">Connecticut                     </t>
  </si>
  <si>
    <t xml:space="preserve">Virginia                        </t>
  </si>
  <si>
    <t xml:space="preserve">Iowa                            </t>
  </si>
  <si>
    <t xml:space="preserve">Montana                         </t>
  </si>
  <si>
    <t xml:space="preserve">North Dakota                    </t>
  </si>
  <si>
    <t xml:space="preserve">Mississippi                     </t>
  </si>
  <si>
    <t xml:space="preserve">Missouri                        </t>
  </si>
  <si>
    <t xml:space="preserve">Arkansas                        </t>
  </si>
  <si>
    <t xml:space="preserve">Nebraska                        </t>
  </si>
  <si>
    <t xml:space="preserve">California                      </t>
  </si>
  <si>
    <t xml:space="preserve">Oklahoma                        </t>
  </si>
  <si>
    <t xml:space="preserve">Idaho                           </t>
  </si>
  <si>
    <t xml:space="preserve">New Mexico                      </t>
  </si>
  <si>
    <t xml:space="preserve">Vermont                         </t>
  </si>
  <si>
    <t xml:space="preserve">Michigan                        </t>
  </si>
  <si>
    <t xml:space="preserve">Kentucky                        </t>
  </si>
  <si>
    <t xml:space="preserve">Indiana                         </t>
  </si>
  <si>
    <t xml:space="preserve">Alaska                          </t>
  </si>
  <si>
    <t xml:space="preserve">South Carolina                  </t>
  </si>
  <si>
    <t xml:space="preserve">Alabama                         </t>
  </si>
  <si>
    <t xml:space="preserve">New Jersey                      </t>
  </si>
  <si>
    <t xml:space="preserve">Ohio                            </t>
  </si>
  <si>
    <t xml:space="preserve">Texas                           </t>
  </si>
  <si>
    <t xml:space="preserve">New Hampshire                   </t>
  </si>
  <si>
    <t xml:space="preserve">Dist. Of Columbia               </t>
  </si>
  <si>
    <t xml:space="preserve">Illinois                        </t>
  </si>
  <si>
    <t xml:space="preserve">Rhode Island                    </t>
  </si>
  <si>
    <t xml:space="preserve">Pennsylvania                    </t>
  </si>
  <si>
    <t xml:space="preserve">Wyoming                         </t>
  </si>
  <si>
    <t xml:space="preserve">Louisiana                       </t>
  </si>
  <si>
    <t xml:space="preserve">Puerto Rico                     </t>
  </si>
  <si>
    <t>3rd Quartile</t>
  </si>
  <si>
    <t xml:space="preserve">South Dakota                    </t>
  </si>
  <si>
    <t xml:space="preserve">Colorado                        </t>
  </si>
  <si>
    <t xml:space="preserve">Maine                           </t>
  </si>
  <si>
    <t xml:space="preserve">Minnesota                       </t>
  </si>
  <si>
    <t xml:space="preserve">New York                        </t>
  </si>
  <si>
    <t xml:space="preserve">Tennessee                       </t>
  </si>
  <si>
    <t xml:space="preserve">Utah                            </t>
  </si>
  <si>
    <t xml:space="preserve">Oregon                          </t>
  </si>
  <si>
    <t xml:space="preserve">Massachusetts                   </t>
  </si>
  <si>
    <t xml:space="preserve">Arizona                         </t>
  </si>
  <si>
    <t xml:space="preserve">Delaware                        </t>
  </si>
  <si>
    <t xml:space="preserve">Wisconsin                       </t>
  </si>
  <si>
    <t xml:space="preserve">Florida                         </t>
  </si>
  <si>
    <t xml:space="preserve">Washington                      </t>
  </si>
  <si>
    <t xml:space="preserve">North Carolina                  </t>
  </si>
  <si>
    <t xml:space="preserve">Nevada                          </t>
  </si>
  <si>
    <t xml:space="preserve">Georgia                         </t>
  </si>
  <si>
    <t xml:space="preserve">Kansas                          </t>
  </si>
  <si>
    <t xml:space="preserve">Hawaii                          </t>
  </si>
  <si>
    <t xml:space="preserve">Maryland                        </t>
  </si>
  <si>
    <t xml:space="preserve">2nd Quartile </t>
  </si>
  <si>
    <t>2nd Quarter Employment Rate - PY 20 by Quartile Grouping</t>
  </si>
  <si>
    <t>Median Earnings - PY 20 by Quartile Grouping</t>
  </si>
  <si>
    <t>End of Q2 Employment Table - Below: Median Earnings</t>
  </si>
  <si>
    <t>End of Median Earnings Table - Below: Q4 Employment</t>
  </si>
  <si>
    <t>4th Quarter Employment Rate- PY 20 by Quartile Grouping</t>
  </si>
  <si>
    <t>End of Q4 Employment Table - Below: Credential Attainment Rate</t>
  </si>
  <si>
    <t>Credential Attainment Rate- PY 20 by Quartile Grouping</t>
  </si>
  <si>
    <t>End of Column - 2nd Quartile group at right</t>
  </si>
  <si>
    <t>End of Column - 3rd Quartile group at right</t>
  </si>
  <si>
    <t>End of Column - 4th Quartile group at right</t>
  </si>
  <si>
    <t>End of Column , End of Table, Median Earnings below</t>
  </si>
  <si>
    <t>End of Column , End of Table, Q4 Employment below</t>
  </si>
  <si>
    <t>End of Column , End of Table, Credential Attainment below</t>
  </si>
  <si>
    <t>Measurable Skill Gains- PY 20 by Quartile Grouping</t>
  </si>
  <si>
    <t>End of Credential Attainment Table - Below: Measurable Skill Gains Rate</t>
  </si>
  <si>
    <t>End of Column , End of Table, MSG Rate below</t>
  </si>
  <si>
    <t>End of MSG Rate Table - End of Sheet</t>
  </si>
  <si>
    <t>End of Column , End of Table, End of Sheet</t>
  </si>
  <si>
    <t xml:space="preserve">This sheet lists state rankings by quartile for each performance measure that is subject to negotiation. </t>
  </si>
  <si>
    <t>First to Last Year Comparisons</t>
  </si>
  <si>
    <t>% Change</t>
  </si>
  <si>
    <t># Change</t>
  </si>
  <si>
    <t>Participants Served</t>
  </si>
  <si>
    <t>Participants Exited</t>
  </si>
  <si>
    <t>Measurable Skills Gains Numerator</t>
  </si>
  <si>
    <t>Measurable Skills Gains Denominator</t>
  </si>
  <si>
    <t>Employment (Q2) Numerator</t>
  </si>
  <si>
    <t>Employment (Q2) Denominator</t>
  </si>
  <si>
    <t>Employment (Q2) Rate</t>
  </si>
  <si>
    <t>Employment (Q4) Numerator</t>
  </si>
  <si>
    <t>Employment (Q4) Denominator</t>
  </si>
  <si>
    <t>Employment (Q4) Rate</t>
  </si>
  <si>
    <t>Credential Numerator</t>
  </si>
  <si>
    <t>Credential Denominator</t>
  </si>
  <si>
    <t>Credential Rate</t>
  </si>
  <si>
    <t>-</t>
  </si>
  <si>
    <t>PY 2017</t>
  </si>
  <si>
    <t>PY 2018</t>
  </si>
  <si>
    <t>PY 2019</t>
  </si>
  <si>
    <t>PY 2020</t>
  </si>
  <si>
    <t>EFL</t>
  </si>
  <si>
    <t>Secondary School Diploma</t>
  </si>
  <si>
    <t>Secondary/Postsecondary Transcript</t>
  </si>
  <si>
    <t xml:space="preserve">Training Milestone </t>
  </si>
  <si>
    <t xml:space="preserve">Skills Progression </t>
  </si>
  <si>
    <t xml:space="preserve">Total </t>
  </si>
  <si>
    <t>Participants Eligible for a Skill Gain (DE 85)</t>
  </si>
  <si>
    <t>Percent of Participants in MSG Denominator</t>
  </si>
  <si>
    <t>Total Participants Served</t>
  </si>
  <si>
    <t>Number of Participants Receiving Career Services</t>
  </si>
  <si>
    <t>Funds Expended on Career Services</t>
  </si>
  <si>
    <t xml:space="preserve">Cost per Participant on Career Services </t>
  </si>
  <si>
    <t>Number of Participants Receiving Training Services</t>
  </si>
  <si>
    <t>Funds Expended on Training Services</t>
  </si>
  <si>
    <t>Cost per Participant on Training Services</t>
  </si>
  <si>
    <t>Co-Enrollment Percentage</t>
  </si>
  <si>
    <t>Number of SWD Reported</t>
  </si>
  <si>
    <t>Number of SWD Received a Pre-ETS</t>
  </si>
  <si>
    <t>Percent of SWD Reported Who Received a Pre-ETS</t>
  </si>
  <si>
    <t>Number of Potentially Eligible SWD Who Received a Pre-ETS</t>
  </si>
  <si>
    <t>Number of SWD, who Applied and Received a Pre-ETS</t>
  </si>
  <si>
    <t>Percent of SWD, who Applied and Received a Pre-ETS</t>
  </si>
  <si>
    <t>Total Pre-ETS Provided</t>
  </si>
  <si>
    <t>Applicants</t>
  </si>
  <si>
    <t>Eligible Individuals</t>
  </si>
  <si>
    <t>Eligible Individuals Receiving Services under IPE</t>
  </si>
  <si>
    <t>Individuals Exiting with Employment Outcome</t>
  </si>
  <si>
    <t>Individuals Exiting without Employment Outcome</t>
  </si>
  <si>
    <t>Employment Rate</t>
  </si>
  <si>
    <t>Median Hourly Wages</t>
  </si>
  <si>
    <t xml:space="preserve">Median Hours Worked per Week </t>
  </si>
  <si>
    <t>VR Program Data with first to last year of measurement comparisons</t>
  </si>
  <si>
    <t>Type of Exit</t>
  </si>
  <si>
    <t>PY 17</t>
  </si>
  <si>
    <t>PY 18</t>
  </si>
  <si>
    <t>PY 19</t>
  </si>
  <si>
    <t>PY 20</t>
  </si>
  <si>
    <t>Total Exiters</t>
  </si>
  <si>
    <t>Individual exited as an applicant, prior to eligibility determination or trial work</t>
  </si>
  <si>
    <t>Individual exited during or after a trial work experience.</t>
  </si>
  <si>
    <t>Individual exited after eligibility, but from an order of selection waiting list.</t>
  </si>
  <si>
    <t>Individual exited after eligibility, but prior to a signed IPE.</t>
  </si>
  <si>
    <t>Individual exited after an IPE without an employment outcome.</t>
  </si>
  <si>
    <t>Individual exited after an IPE in noncompetitive and/or nonintegrated employment.</t>
  </si>
  <si>
    <t>Individual exited after an IPE in competitive and integrated employment or supported employment.</t>
  </si>
  <si>
    <t>Individual exited as an applicant after being determined ineligible for VR services.</t>
  </si>
  <si>
    <t>Reason for Exit</t>
  </si>
  <si>
    <t>Health/Medical</t>
  </si>
  <si>
    <t>Death of Individual</t>
  </si>
  <si>
    <t>Reserve Forces Called to Active Duty</t>
  </si>
  <si>
    <t>Ineligible after determine eligible</t>
  </si>
  <si>
    <t>Criminal Offender</t>
  </si>
  <si>
    <t>No Disabling Condition</t>
  </si>
  <si>
    <t>Transferred to Another Agency</t>
  </si>
  <si>
    <t>Achieved Competitive Integrated Employment Outcome</t>
  </si>
  <si>
    <t>Extended Employment</t>
  </si>
  <si>
    <t>Extended Services Not Available</t>
  </si>
  <si>
    <t>Unable to Locate or Contact</t>
  </si>
  <si>
    <t>No Longer Interested in Receiving Services or Further Services</t>
  </si>
  <si>
    <t>All Other Reasons</t>
  </si>
  <si>
    <t>Short Term Basis Period</t>
  </si>
  <si>
    <t>Ineligible - Section 511</t>
  </si>
  <si>
    <t>Ineligible - Trial Work Experience</t>
  </si>
  <si>
    <t>Employment Outcome at Exit</t>
  </si>
  <si>
    <t>Competitive Integrated Employment</t>
  </si>
  <si>
    <t>Self-Employment (except BEP)</t>
  </si>
  <si>
    <t>Randolph-Sheppard Business Enterprise Program (BEP)</t>
  </si>
  <si>
    <t xml:space="preserve">State Agency-managed Business Enterprise Program (BEP): </t>
  </si>
  <si>
    <t>Supported Employment in Competitive Integrated Employment</t>
  </si>
  <si>
    <t>Supported Employment on Short-term Basis</t>
  </si>
  <si>
    <t>Uncompensated Employment</t>
  </si>
  <si>
    <t>Percent of Total</t>
  </si>
  <si>
    <t>Count by Exit Type</t>
  </si>
  <si>
    <t>Count by Reason for Exit</t>
  </si>
  <si>
    <t>Count by Employment Outcome</t>
  </si>
  <si>
    <t>•Program Years before 2020 do not total to 100% since exit types and reasons were modified in PD 19-03</t>
  </si>
  <si>
    <t>End of Sheet</t>
  </si>
  <si>
    <t>Displaced Homemakers</t>
  </si>
  <si>
    <t>English Language Learners, Low Levels of Literacy,                          Cultural Barriers</t>
  </si>
  <si>
    <t>Exhausting TANF within 2 Years</t>
  </si>
  <si>
    <t>Ex-offenders</t>
  </si>
  <si>
    <t>Homeless individuals/runaway youth</t>
  </si>
  <si>
    <t>Long-term unemployed</t>
  </si>
  <si>
    <t>Low-Income Individuals</t>
  </si>
  <si>
    <t>Migrant and Seasonal Farmworkers</t>
  </si>
  <si>
    <t>Individuals with Disabilities</t>
  </si>
  <si>
    <t>Single Parents</t>
  </si>
  <si>
    <t xml:space="preserve">Youth in Foster Care/Aged out of System </t>
  </si>
  <si>
    <t xml:space="preserve">* Note: Change comparisons not provided in this table. Declines by category generally coincide with overall decline in participants </t>
  </si>
  <si>
    <t>Agency</t>
  </si>
  <si>
    <t>VR Program Exit Data by count and percent of total</t>
  </si>
  <si>
    <t>PY 2021</t>
  </si>
  <si>
    <t>PY 21</t>
  </si>
  <si>
    <t>2nd Quarter Employment Rate - PY 21 by Quartile Grouping</t>
  </si>
  <si>
    <t>Median Earnings - PY 21 by Quartile Grouping</t>
  </si>
  <si>
    <t>4th Quarter Employment Rate- PY 21 by Quartile Grouping</t>
  </si>
  <si>
    <t>Credential Attainment Rate- PY 21 by Quartile Grouping</t>
  </si>
  <si>
    <t>Measurable Skill Gains- PY 21 by Quartile Grouping</t>
  </si>
  <si>
    <t>NE</t>
  </si>
  <si>
    <t>RI</t>
  </si>
  <si>
    <t>ID</t>
  </si>
  <si>
    <t>GA</t>
  </si>
  <si>
    <t>MA</t>
  </si>
  <si>
    <t>SC</t>
  </si>
  <si>
    <t>AK</t>
  </si>
  <si>
    <t>HI</t>
  </si>
  <si>
    <t>AR</t>
  </si>
  <si>
    <t>NM</t>
  </si>
  <si>
    <t>MO</t>
  </si>
  <si>
    <t>WA</t>
  </si>
  <si>
    <t>WV</t>
  </si>
  <si>
    <t>NH</t>
  </si>
  <si>
    <t>VT</t>
  </si>
  <si>
    <t>OR</t>
  </si>
  <si>
    <t>CT</t>
  </si>
  <si>
    <t>PA</t>
  </si>
  <si>
    <t>NC</t>
  </si>
  <si>
    <t>SD</t>
  </si>
  <si>
    <t>MN</t>
  </si>
  <si>
    <t>KY</t>
  </si>
  <si>
    <t>WI</t>
  </si>
  <si>
    <t>DC</t>
  </si>
  <si>
    <t>KS</t>
  </si>
  <si>
    <t>IN</t>
  </si>
  <si>
    <t>CA</t>
  </si>
  <si>
    <t>OK</t>
  </si>
  <si>
    <t>MI</t>
  </si>
  <si>
    <t>NV</t>
  </si>
  <si>
    <t>WY</t>
  </si>
  <si>
    <t>VA</t>
  </si>
  <si>
    <t>MD</t>
  </si>
  <si>
    <t>TX</t>
  </si>
  <si>
    <t>IA</t>
  </si>
  <si>
    <t>AZ</t>
  </si>
  <si>
    <t>TN</t>
  </si>
  <si>
    <t>OH</t>
  </si>
  <si>
    <t>ME</t>
  </si>
  <si>
    <t>PR</t>
  </si>
  <si>
    <t>NY</t>
  </si>
  <si>
    <t>MT</t>
  </si>
  <si>
    <t>NJ</t>
  </si>
  <si>
    <t>FL</t>
  </si>
  <si>
    <t>CO</t>
  </si>
  <si>
    <t>IL</t>
  </si>
  <si>
    <t>UT</t>
  </si>
  <si>
    <t>ND</t>
  </si>
  <si>
    <t>DE</t>
  </si>
  <si>
    <t>LA</t>
  </si>
  <si>
    <t>MS</t>
  </si>
  <si>
    <t>AL</t>
  </si>
  <si>
    <t>Comparative Listings for non-performance data below are at the state-level</t>
  </si>
  <si>
    <t>This is sheet 3 of 4 within this workbook</t>
  </si>
  <si>
    <t>PY 2022</t>
  </si>
  <si>
    <t>PY 22</t>
  </si>
  <si>
    <t>2nd Quarter Employment Rate - PY 22 by Quartile Grouping</t>
  </si>
  <si>
    <t>Median Earnings - PY 22 by Quartile Grouping</t>
  </si>
  <si>
    <t>4th Quarter Employment Rate- PY 22 by Quartile Grouping</t>
  </si>
  <si>
    <t>Credential Attainment Rate- PY 22 by Quartile Grouping</t>
  </si>
  <si>
    <t>Measurable Skill Gains- PY 22 by Quartile Grouping</t>
  </si>
  <si>
    <t>US</t>
  </si>
  <si>
    <t>The two prior years of rankings are listed below the current one.</t>
  </si>
  <si>
    <t>End of Column , End of Table, End of Table</t>
  </si>
  <si>
    <t>Comparative Performance for Program Year 2021</t>
  </si>
  <si>
    <t>End of Column , End of Table, End of  Table</t>
  </si>
  <si>
    <t>Comparative Performance for Program Year 2020</t>
  </si>
  <si>
    <t>         8,085</t>
  </si>
  <si>
    <t>         9,329</t>
  </si>
  <si>
    <t>        4,644</t>
  </si>
  <si>
    <t>        5,322</t>
  </si>
  <si>
    <t>           376</t>
  </si>
  <si>
    <t>           988</t>
  </si>
  <si>
    <t>           843</t>
  </si>
  <si>
    <t>        1,636</t>
  </si>
  <si>
    <t>              86</t>
  </si>
  <si>
    <t>              97</t>
  </si>
  <si>
    <t>              90</t>
  </si>
  <si>
    <t>           104</t>
  </si>
  <si>
    <t>        1,471</t>
  </si>
  <si>
    <t>        2,849</t>
  </si>
  <si>
    <t xml:space="preserve">                302 </t>
  </si>
  <si>
    <t xml:space="preserve"> 1,086 </t>
  </si>
  <si>
    <t xml:space="preserve">       151 </t>
  </si>
  <si>
    <t>                -  </t>
  </si>
  <si>
    <t xml:space="preserve"> -</t>
  </si>
  <si>
    <t>•Program Years before 2020 may not total to 100% since exit types and reasons were modified in PD 19-03</t>
  </si>
  <si>
    <t>Missouri-B</t>
  </si>
  <si>
    <t>North Carolina</t>
  </si>
  <si>
    <t>Oregon-B</t>
  </si>
  <si>
    <t>Washington-B</t>
  </si>
  <si>
    <t>Arkansas-B</t>
  </si>
  <si>
    <t>Iowa-B</t>
  </si>
  <si>
    <t>Nebraska-B</t>
  </si>
  <si>
    <t>Michigan-B</t>
  </si>
  <si>
    <t>Massachusetts-B</t>
  </si>
  <si>
    <t>Florida-B</t>
  </si>
  <si>
    <t>Virginia-B</t>
  </si>
  <si>
    <t>Maine-B</t>
  </si>
  <si>
    <t>South Dakota-B</t>
  </si>
  <si>
    <t>Vermont-B</t>
  </si>
  <si>
    <t>New Jersey-B</t>
  </si>
  <si>
    <t>New Mexico-B</t>
  </si>
  <si>
    <t>Idaho-B</t>
  </si>
  <si>
    <t>Connecticut-B</t>
  </si>
  <si>
    <t>Minnesota-B</t>
  </si>
  <si>
    <t>Delaware-B</t>
  </si>
  <si>
    <t>South Carolina-B</t>
  </si>
  <si>
    <t>New York-B</t>
  </si>
  <si>
    <t>Deleware-B</t>
  </si>
  <si>
    <t xml:space="preserve"> -    </t>
  </si>
  <si>
    <t>North Carolina-B</t>
  </si>
  <si>
    <t>End of Column , End of Table, PY 20 performance below</t>
  </si>
  <si>
    <t>Comparative Performance for Blind Agencies in Program Year PY 2020</t>
  </si>
  <si>
    <t>Comparative Performance for Blind Agencies in Program Year PY 2021</t>
  </si>
  <si>
    <t>Comparative Listings for non-performance data below are at the blind agency-level</t>
  </si>
  <si>
    <t>DE-B</t>
  </si>
  <si>
    <t>NJ-B</t>
  </si>
  <si>
    <t>MI-B</t>
  </si>
  <si>
    <t>SC-B</t>
  </si>
  <si>
    <t>MA-B</t>
  </si>
  <si>
    <t>MN-B</t>
  </si>
  <si>
    <t>MO-B</t>
  </si>
  <si>
    <t>ME-B</t>
  </si>
  <si>
    <t>VT-B</t>
  </si>
  <si>
    <t>AR-B</t>
  </si>
  <si>
    <t>FL-B</t>
  </si>
  <si>
    <t>WA-B</t>
  </si>
  <si>
    <t>CT-B</t>
  </si>
  <si>
    <t>NE-B</t>
  </si>
  <si>
    <t>IA-B</t>
  </si>
  <si>
    <t>SD-B</t>
  </si>
  <si>
    <t>NM-B</t>
  </si>
  <si>
    <t>NY-B</t>
  </si>
  <si>
    <t>ID-B</t>
  </si>
  <si>
    <t>VA-B</t>
  </si>
  <si>
    <t>NC-B</t>
  </si>
  <si>
    <t>OR-B</t>
  </si>
  <si>
    <t>This is sheet 8 of 8 within this workbook</t>
  </si>
  <si>
    <t>This is sheet 7 of 8 within this workbook</t>
  </si>
  <si>
    <t>This is sheet 6 of 8 within this workbook</t>
  </si>
  <si>
    <t>This is sheet 5 of 8 within this workbook</t>
  </si>
  <si>
    <t>This is sheet 4 of 8 within this workbook</t>
  </si>
  <si>
    <t>This is sheet 3 of 8 within this workbook</t>
  </si>
  <si>
    <t>This is sheet 2 of 8 in this workbook</t>
  </si>
  <si>
    <t>This is sheet 1 of 8 in this workbook</t>
  </si>
  <si>
    <t>PY 2023</t>
  </si>
  <si>
    <t>Program Year 2023 Review Tables - National Level with Trend</t>
  </si>
  <si>
    <t>WIOA Participants - PY 17 through PY23</t>
  </si>
  <si>
    <t>WIOA Performance Measures - PY 17 through PY 23</t>
  </si>
  <si>
    <t>Measurable Skill Gains by Type - PY 17 through PY 23</t>
  </si>
  <si>
    <t>Measurable Skill Gains Enrollment - PY 17 through PY 23</t>
  </si>
  <si>
    <t>WIOA Participant Information - PY 17 through PY 23</t>
  </si>
  <si>
    <t>Students with Disabilities (SWD) - PY 17 through PY 23</t>
  </si>
  <si>
    <t>VR Process - PY 17 through PY 23</t>
  </si>
  <si>
    <t>Barriers to Employment - PY 17 through PY 23</t>
  </si>
  <si>
    <t>Program Year 2023 Review Tables - National Level for Blind Agencies with Trend</t>
  </si>
  <si>
    <t>PY 23</t>
  </si>
  <si>
    <t>Exit Type, Reason, and Employment Outcome - PY 17 through PY 23</t>
  </si>
  <si>
    <t>Exit Type, Reason, and Employment Outcome - PY 17 through PY 23 for Blind Agencies</t>
  </si>
  <si>
    <t>Comparative Performance for Program Year 2022</t>
  </si>
  <si>
    <t>Comparative Performance for the Most Recent Program Year (PY 2023)</t>
  </si>
  <si>
    <t>The three prior years of rankings are listed below the current one.</t>
  </si>
  <si>
    <t>2nd Quarter Employment Rate - PY 23 by Quartile Grouping</t>
  </si>
  <si>
    <t>Median Earnings - PY 23 by Quartile Grouping</t>
  </si>
  <si>
    <t>4th Quarter Employment Rate- PY 23 by Quartile Grouping</t>
  </si>
  <si>
    <t>Credential Attainment Rate- PY 23 by Quartile Grouping</t>
  </si>
  <si>
    <t>Measurable Skill Gains- PY 23 by Quartile Grouping</t>
  </si>
  <si>
    <t>Comparative Performance for Blind Agencies in the Most Recent Program Year (PY 2023)</t>
  </si>
  <si>
    <t>Comparative Performance for Blind Agencies in Program Year 2022</t>
  </si>
  <si>
    <t>Program Year 2023 Comparative Listings of Blind Agencies</t>
  </si>
  <si>
    <t>PY-2023 Participants Served</t>
  </si>
  <si>
    <t>Change in Participants       PY 2017 - PY 2023</t>
  </si>
  <si>
    <t>Percent Change in Participants          PY 2017 - PY 2023</t>
  </si>
  <si>
    <t>Percent Change in Participants          PY 2021 - PY 2023</t>
  </si>
  <si>
    <t>% of Participants that Received Career Services - PY-2023</t>
  </si>
  <si>
    <t>% of Participants that Received Training Services - PY-2023</t>
  </si>
  <si>
    <t>% of Participants Eligible for MSG (DE 85) - PY-2023</t>
  </si>
  <si>
    <t>% of Q4 Exit Cohort Eligible for a Credential - PY-2023</t>
  </si>
  <si>
    <t>Program Year 2023 Comparative Listings at State Level</t>
  </si>
  <si>
    <t>Percent Change in Participants          PY 2022 - PY 2023</t>
  </si>
  <si>
    <t>PY 2023 Employment Rate</t>
  </si>
  <si>
    <t>PY 23 - Percent of All Exiters that Exited before IPE</t>
  </si>
  <si>
    <t>PY 23 % of CIE Outcomes that were in Supported Employment</t>
  </si>
  <si>
    <t xml:space="preserve"> % of CIE Outcomes that were in Supported Employment PY 23</t>
  </si>
  <si>
    <t>Percent of All Exiters that Exited before IPE - PY 23</t>
  </si>
  <si>
    <t>Participants w College Service Reported in PY 23</t>
  </si>
  <si>
    <t>Participants with Any Training Service in PY 23</t>
  </si>
  <si>
    <t xml:space="preserve"> % of Participants w College Service Reported in PY 23</t>
  </si>
  <si>
    <t>Percent Change in Applicants          PY 2022 - PY 2023</t>
  </si>
  <si>
    <t>Percent Change in Eligible Individuals      PY 2022 - PY 2023</t>
  </si>
  <si>
    <t>US-B</t>
  </si>
  <si>
    <t>Percent Change in Eligible Individuals         PY 2022 - PY 2023</t>
  </si>
  <si>
    <t>Select</t>
  </si>
  <si>
    <t>To highlight a state, use cell K2 to select from the drop down menu.</t>
  </si>
  <si>
    <t xml:space="preserve">This table lists state rankings by quartile for each performance measure that is subject to negotiation. </t>
  </si>
  <si>
    <t>To highlight a state, use cell J4 to select from the drop down menu.</t>
  </si>
  <si>
    <t>PY 2022 Employment Rate</t>
  </si>
  <si>
    <t>PY 2023 Q2 After Exit Employment Rate</t>
  </si>
  <si>
    <t>* Florida was granted an extension due to Hurricanes Helene and Milton. This sheet of the workbook will be updated as soon as this data is received.</t>
  </si>
  <si>
    <t>% Change from PY 22</t>
  </si>
  <si>
    <t>?</t>
  </si>
  <si>
    <t>Cohort Tracking - PY 22 Participant Employment Rate and Q2ER</t>
  </si>
  <si>
    <t>Column Headings in this sheet are in row 6. Sixteen separate comparative tables are listed from left to right.</t>
  </si>
  <si>
    <t>To highlight an agency, use cell K2 to select from the drop down menu.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</si>
</sst>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3" formatCode="_(* #,##0.00_);_(* \(#,##0.00\);_(* &quot;-&quot;??_);_(@_)"/>
    <numFmt numFmtId="164" formatCode="0.0%"/>
    <numFmt numFmtId="165" formatCode="&quot;$&quot;#,##0"/>
    <numFmt numFmtId="166" formatCode="_(* #,##0_);_(* \(#,##0\);_(* &quot;-&quot;??_);_(@_)"/>
    <numFmt numFmtId="167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7">
    <xf numFmtId="0" fontId="0" fillId="0" borderId="0" xfId="0"/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left" vertical="top"/>
    </xf>
    <xf numFmtId="0" fontId="4" fillId="0" borderId="0" xfId="0" applyFont="1"/>
    <xf numFmtId="0" fontId="5" fillId="0" borderId="0" xfId="0" applyFont="1"/>
    <xf numFmtId="0" fontId="0" fillId="3" borderId="0" xfId="0" applyFill="1"/>
    <xf numFmtId="164" fontId="0" fillId="3" borderId="0" xfId="1" applyNumberFormat="1" applyFont="1" applyFill="1"/>
    <xf numFmtId="165" fontId="0" fillId="3" borderId="0" xfId="0" applyNumberFormat="1" applyFill="1"/>
    <xf numFmtId="0" fontId="0" fillId="4" borderId="0" xfId="0" applyFill="1"/>
    <xf numFmtId="164" fontId="0" fillId="4" borderId="0" xfId="1" applyNumberFormat="1" applyFont="1" applyFill="1"/>
    <xf numFmtId="165" fontId="0" fillId="4" borderId="0" xfId="0" applyNumberFormat="1" applyFill="1"/>
    <xf numFmtId="0" fontId="0" fillId="5" borderId="0" xfId="0" applyFill="1"/>
    <xf numFmtId="164" fontId="0" fillId="5" borderId="0" xfId="1" applyNumberFormat="1" applyFont="1" applyFill="1"/>
    <xf numFmtId="165" fontId="0" fillId="5" borderId="0" xfId="0" applyNumberFormat="1" applyFill="1"/>
    <xf numFmtId="0" fontId="0" fillId="0" borderId="0" xfId="0" applyBorder="1"/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0" fillId="2" borderId="0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1" xfId="0" applyBorder="1"/>
    <xf numFmtId="0" fontId="2" fillId="2" borderId="1" xfId="0" applyFont="1" applyFill="1" applyBorder="1" applyAlignment="1">
      <alignment horizontal="left" vertical="top"/>
    </xf>
    <xf numFmtId="0" fontId="0" fillId="0" borderId="0" xfId="0" applyFill="1"/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7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right"/>
    </xf>
    <xf numFmtId="9" fontId="0" fillId="0" borderId="0" xfId="1" applyFont="1" applyBorder="1"/>
    <xf numFmtId="166" fontId="0" fillId="0" borderId="0" xfId="2" applyNumberFormat="1" applyFont="1" applyBorder="1"/>
    <xf numFmtId="9" fontId="0" fillId="0" borderId="1" xfId="1" applyFont="1" applyBorder="1"/>
    <xf numFmtId="0" fontId="0" fillId="0" borderId="7" xfId="0" applyBorder="1"/>
    <xf numFmtId="0" fontId="0" fillId="0" borderId="0" xfId="0" applyAlignment="1">
      <alignment horizontal="right"/>
    </xf>
    <xf numFmtId="9" fontId="0" fillId="0" borderId="0" xfId="1" applyFont="1"/>
    <xf numFmtId="166" fontId="0" fillId="0" borderId="0" xfId="2" applyNumberFormat="1" applyFont="1"/>
    <xf numFmtId="0" fontId="0" fillId="0" borderId="1" xfId="0" applyBorder="1" applyAlignment="1">
      <alignment horizontal="right"/>
    </xf>
    <xf numFmtId="9" fontId="0" fillId="0" borderId="1" xfId="1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8" fillId="0" borderId="0" xfId="0" applyFont="1"/>
    <xf numFmtId="0" fontId="2" fillId="0" borderId="3" xfId="0" applyFont="1" applyBorder="1"/>
    <xf numFmtId="0" fontId="0" fillId="0" borderId="8" xfId="0" applyBorder="1"/>
    <xf numFmtId="166" fontId="0" fillId="0" borderId="1" xfId="2" applyNumberFormat="1" applyFont="1" applyBorder="1"/>
    <xf numFmtId="166" fontId="0" fillId="0" borderId="7" xfId="2" applyNumberFormat="1" applyFont="1" applyBorder="1" applyAlignment="1">
      <alignment horizontal="right"/>
    </xf>
    <xf numFmtId="0" fontId="0" fillId="0" borderId="4" xfId="0" applyBorder="1" applyAlignment="1">
      <alignment horizontal="right"/>
    </xf>
    <xf numFmtId="166" fontId="0" fillId="0" borderId="6" xfId="2" applyNumberFormat="1" applyFont="1" applyBorder="1"/>
    <xf numFmtId="0" fontId="0" fillId="6" borderId="5" xfId="0" applyFill="1" applyBorder="1"/>
    <xf numFmtId="164" fontId="0" fillId="6" borderId="0" xfId="1" applyNumberFormat="1" applyFont="1" applyFill="1" applyBorder="1"/>
    <xf numFmtId="0" fontId="0" fillId="6" borderId="0" xfId="0" applyFill="1" applyBorder="1"/>
    <xf numFmtId="9" fontId="0" fillId="6" borderId="0" xfId="1" applyFont="1" applyFill="1" applyBorder="1"/>
    <xf numFmtId="0" fontId="0" fillId="0" borderId="0" xfId="0" applyBorder="1" applyAlignment="1">
      <alignment horizontal="right"/>
    </xf>
    <xf numFmtId="0" fontId="0" fillId="6" borderId="0" xfId="0" applyFill="1" applyBorder="1" applyAlignment="1">
      <alignment horizontal="right"/>
    </xf>
    <xf numFmtId="0" fontId="0" fillId="6" borderId="8" xfId="0" applyFill="1" applyBorder="1"/>
    <xf numFmtId="0" fontId="0" fillId="6" borderId="1" xfId="0" applyFill="1" applyBorder="1" applyAlignment="1">
      <alignment horizontal="right"/>
    </xf>
    <xf numFmtId="164" fontId="0" fillId="6" borderId="1" xfId="1" applyNumberFormat="1" applyFont="1" applyFill="1" applyBorder="1"/>
    <xf numFmtId="0" fontId="0" fillId="6" borderId="1" xfId="0" applyFill="1" applyBorder="1"/>
    <xf numFmtId="9" fontId="0" fillId="6" borderId="1" xfId="1" applyFont="1" applyFill="1" applyBorder="1"/>
    <xf numFmtId="3" fontId="0" fillId="0" borderId="0" xfId="0" applyNumberFormat="1" applyBorder="1"/>
    <xf numFmtId="9" fontId="0" fillId="0" borderId="0" xfId="0" applyNumberFormat="1" applyBorder="1"/>
    <xf numFmtId="3" fontId="0" fillId="0" borderId="6" xfId="0" applyNumberFormat="1" applyBorder="1" applyAlignment="1">
      <alignment horizontal="right"/>
    </xf>
    <xf numFmtId="3" fontId="0" fillId="0" borderId="1" xfId="0" applyNumberFormat="1" applyBorder="1"/>
    <xf numFmtId="9" fontId="0" fillId="0" borderId="1" xfId="0" applyNumberFormat="1" applyBorder="1"/>
    <xf numFmtId="3" fontId="0" fillId="0" borderId="7" xfId="0" applyNumberFormat="1" applyBorder="1" applyAlignment="1">
      <alignment horizontal="right"/>
    </xf>
    <xf numFmtId="9" fontId="0" fillId="0" borderId="0" xfId="1" applyNumberFormat="1" applyFont="1" applyBorder="1"/>
    <xf numFmtId="165" fontId="0" fillId="0" borderId="0" xfId="2" applyNumberFormat="1" applyFont="1" applyBorder="1"/>
    <xf numFmtId="165" fontId="0" fillId="0" borderId="6" xfId="0" applyNumberFormat="1" applyBorder="1"/>
    <xf numFmtId="164" fontId="0" fillId="0" borderId="1" xfId="1" applyNumberFormat="1" applyFont="1" applyBorder="1"/>
    <xf numFmtId="9" fontId="0" fillId="0" borderId="1" xfId="1" applyNumberFormat="1" applyFont="1" applyBorder="1"/>
    <xf numFmtId="164" fontId="0" fillId="0" borderId="0" xfId="1" applyNumberFormat="1" applyFont="1" applyBorder="1"/>
    <xf numFmtId="166" fontId="0" fillId="0" borderId="7" xfId="2" applyNumberFormat="1" applyFont="1" applyBorder="1"/>
    <xf numFmtId="167" fontId="0" fillId="0" borderId="0" xfId="0" applyNumberFormat="1" applyBorder="1"/>
    <xf numFmtId="167" fontId="0" fillId="0" borderId="6" xfId="0" applyNumberFormat="1" applyBorder="1"/>
    <xf numFmtId="0" fontId="2" fillId="0" borderId="2" xfId="0" applyFont="1" applyBorder="1"/>
    <xf numFmtId="0" fontId="2" fillId="0" borderId="0" xfId="0" applyFont="1" applyBorder="1"/>
    <xf numFmtId="0" fontId="2" fillId="0" borderId="7" xfId="0" applyFont="1" applyBorder="1" applyAlignment="1">
      <alignment horizontal="right"/>
    </xf>
    <xf numFmtId="9" fontId="2" fillId="0" borderId="3" xfId="1" applyFont="1" applyBorder="1"/>
    <xf numFmtId="0" fontId="2" fillId="0" borderId="1" xfId="0" applyFont="1" applyBorder="1" applyAlignment="1">
      <alignment horizontal="right" wrapText="1"/>
    </xf>
    <xf numFmtId="0" fontId="9" fillId="0" borderId="0" xfId="0" applyFont="1"/>
    <xf numFmtId="0" fontId="9" fillId="2" borderId="0" xfId="0" applyFont="1" applyFill="1" applyAlignment="1">
      <alignment horizontal="left" vertical="top"/>
    </xf>
    <xf numFmtId="0" fontId="8" fillId="2" borderId="0" xfId="0" applyFont="1" applyFill="1" applyAlignment="1">
      <alignment vertical="top"/>
    </xf>
    <xf numFmtId="0" fontId="10" fillId="0" borderId="8" xfId="0" applyFont="1" applyBorder="1"/>
    <xf numFmtId="166" fontId="0" fillId="0" borderId="6" xfId="0" applyNumberFormat="1" applyBorder="1"/>
    <xf numFmtId="165" fontId="0" fillId="0" borderId="0" xfId="0" applyNumberFormat="1" applyBorder="1"/>
    <xf numFmtId="6" fontId="0" fillId="0" borderId="0" xfId="1" applyNumberFormat="1" applyFont="1"/>
    <xf numFmtId="0" fontId="3" fillId="0" borderId="0" xfId="0" applyFont="1" applyAlignment="1">
      <alignment vertical="top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Border="1" applyAlignment="1">
      <alignment horizontal="right" wrapText="1"/>
    </xf>
    <xf numFmtId="0" fontId="12" fillId="0" borderId="0" xfId="0" applyFont="1"/>
    <xf numFmtId="9" fontId="0" fillId="0" borderId="0" xfId="1" applyFont="1" applyFill="1"/>
    <xf numFmtId="0" fontId="0" fillId="7" borderId="0" xfId="0" applyFill="1"/>
    <xf numFmtId="164" fontId="0" fillId="7" borderId="0" xfId="1" applyNumberFormat="1" applyFont="1" applyFill="1"/>
    <xf numFmtId="165" fontId="0" fillId="7" borderId="0" xfId="0" applyNumberFormat="1" applyFill="1"/>
    <xf numFmtId="3" fontId="0" fillId="0" borderId="0" xfId="0" applyNumberFormat="1" applyBorder="1" applyAlignment="1">
      <alignment horizontal="right"/>
    </xf>
    <xf numFmtId="167" fontId="0" fillId="0" borderId="0" xfId="0" applyNumberFormat="1" applyFill="1" applyBorder="1"/>
    <xf numFmtId="0" fontId="0" fillId="0" borderId="1" xfId="0" applyFill="1" applyBorder="1"/>
    <xf numFmtId="9" fontId="0" fillId="0" borderId="0" xfId="0" applyNumberFormat="1"/>
    <xf numFmtId="9" fontId="0" fillId="0" borderId="0" xfId="1" applyFont="1" applyFill="1" applyBorder="1"/>
    <xf numFmtId="10" fontId="0" fillId="0" borderId="0" xfId="1" applyNumberFormat="1" applyFont="1" applyBorder="1"/>
    <xf numFmtId="166" fontId="13" fillId="8" borderId="0" xfId="2" applyNumberFormat="1" applyFont="1" applyFill="1" applyAlignment="1">
      <alignment horizontal="right" vertical="center" wrapText="1"/>
    </xf>
    <xf numFmtId="166" fontId="0" fillId="0" borderId="1" xfId="2" applyNumberFormat="1" applyFont="1" applyBorder="1" applyAlignment="1">
      <alignment horizontal="right"/>
    </xf>
    <xf numFmtId="9" fontId="0" fillId="0" borderId="1" xfId="1" applyFont="1" applyFill="1" applyBorder="1" applyAlignment="1">
      <alignment horizontal="right"/>
    </xf>
    <xf numFmtId="43" fontId="0" fillId="0" borderId="0" xfId="0" applyNumberFormat="1"/>
    <xf numFmtId="166" fontId="0" fillId="0" borderId="0" xfId="2" applyNumberFormat="1" applyFont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right"/>
    </xf>
    <xf numFmtId="6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1" xfId="0" applyNumberFormat="1" applyBorder="1" applyAlignment="1">
      <alignment horizontal="right"/>
    </xf>
    <xf numFmtId="166" fontId="0" fillId="0" borderId="7" xfId="0" applyNumberFormat="1" applyBorder="1"/>
    <xf numFmtId="166" fontId="0" fillId="0" borderId="0" xfId="2" applyNumberFormat="1" applyFont="1" applyAlignment="1">
      <alignment horizontal="right"/>
    </xf>
    <xf numFmtId="3" fontId="13" fillId="8" borderId="0" xfId="0" applyNumberFormat="1" applyFont="1" applyFill="1" applyAlignment="1">
      <alignment horizontal="right" vertical="center" wrapText="1"/>
    </xf>
    <xf numFmtId="3" fontId="13" fillId="8" borderId="3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9" fontId="13" fillId="8" borderId="0" xfId="0" applyNumberFormat="1" applyFont="1" applyFill="1" applyAlignment="1">
      <alignment horizontal="right" vertical="center" wrapText="1"/>
    </xf>
    <xf numFmtId="9" fontId="13" fillId="0" borderId="0" xfId="0" applyNumberFormat="1" applyFont="1" applyAlignment="1">
      <alignment horizontal="right" vertical="center" wrapText="1"/>
    </xf>
    <xf numFmtId="0" fontId="13" fillId="8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166" fontId="0" fillId="0" borderId="1" xfId="2" applyNumberFormat="1" applyFont="1" applyFill="1" applyBorder="1"/>
    <xf numFmtId="166" fontId="0" fillId="0" borderId="0" xfId="2" applyNumberFormat="1" applyFont="1" applyFill="1" applyBorder="1"/>
    <xf numFmtId="167" fontId="0" fillId="0" borderId="0" xfId="0" applyNumberFormat="1"/>
    <xf numFmtId="0" fontId="2" fillId="0" borderId="4" xfId="0" applyFont="1" applyBorder="1"/>
    <xf numFmtId="0" fontId="2" fillId="0" borderId="0" xfId="0" applyFont="1"/>
    <xf numFmtId="1" fontId="0" fillId="0" borderId="0" xfId="0" applyNumberFormat="1"/>
    <xf numFmtId="1" fontId="0" fillId="0" borderId="0" xfId="0" applyNumberFormat="1" applyAlignment="1">
      <alignment horizontal="right"/>
    </xf>
    <xf numFmtId="164" fontId="0" fillId="0" borderId="0" xfId="1" applyNumberFormat="1" applyFont="1" applyFill="1" applyBorder="1"/>
    <xf numFmtId="1" fontId="0" fillId="0" borderId="1" xfId="0" applyNumberFormat="1" applyBorder="1"/>
    <xf numFmtId="9" fontId="2" fillId="0" borderId="4" xfId="1" applyFont="1" applyBorder="1"/>
    <xf numFmtId="166" fontId="0" fillId="0" borderId="0" xfId="2" applyNumberFormat="1" applyFont="1" applyFill="1" applyBorder="1" applyAlignment="1">
      <alignment horizontal="right"/>
    </xf>
    <xf numFmtId="166" fontId="0" fillId="0" borderId="1" xfId="2" applyNumberFormat="1" applyFont="1" applyFill="1" applyBorder="1" applyAlignment="1">
      <alignment horizontal="right"/>
    </xf>
    <xf numFmtId="0" fontId="0" fillId="9" borderId="0" xfId="0" applyFill="1"/>
    <xf numFmtId="164" fontId="0" fillId="9" borderId="0" xfId="1" applyNumberFormat="1" applyFont="1" applyFill="1"/>
    <xf numFmtId="164" fontId="0" fillId="2" borderId="0" xfId="1" applyNumberFormat="1" applyFont="1" applyFill="1"/>
    <xf numFmtId="164" fontId="0" fillId="0" borderId="0" xfId="1" applyNumberFormat="1" applyFont="1" applyFill="1"/>
    <xf numFmtId="165" fontId="0" fillId="9" borderId="0" xfId="0" applyNumberFormat="1" applyFill="1"/>
    <xf numFmtId="167" fontId="0" fillId="5" borderId="0" xfId="0" applyNumberFormat="1" applyFill="1" applyAlignment="1">
      <alignment horizontal="right"/>
    </xf>
    <xf numFmtId="165" fontId="0" fillId="0" borderId="0" xfId="0" applyNumberFormat="1"/>
    <xf numFmtId="165" fontId="0" fillId="5" borderId="0" xfId="0" applyNumberFormat="1" applyFill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left"/>
    </xf>
    <xf numFmtId="9" fontId="0" fillId="0" borderId="0" xfId="1" applyNumberFormat="1" applyFont="1"/>
    <xf numFmtId="166" fontId="0" fillId="4" borderId="0" xfId="2" applyNumberFormat="1" applyFont="1" applyFill="1" applyBorder="1"/>
    <xf numFmtId="0" fontId="0" fillId="4" borderId="0" xfId="0" applyFill="1" applyBorder="1"/>
    <xf numFmtId="164" fontId="0" fillId="4" borderId="1" xfId="1" applyNumberFormat="1" applyFont="1" applyFill="1" applyBorder="1"/>
    <xf numFmtId="9" fontId="0" fillId="4" borderId="0" xfId="1" applyFont="1" applyFill="1" applyBorder="1"/>
    <xf numFmtId="166" fontId="0" fillId="4" borderId="1" xfId="2" applyNumberFormat="1" applyFont="1" applyFill="1" applyBorder="1"/>
    <xf numFmtId="164" fontId="0" fillId="4" borderId="0" xfId="1" applyNumberFormat="1" applyFont="1" applyFill="1" applyBorder="1"/>
    <xf numFmtId="167" fontId="0" fillId="4" borderId="0" xfId="0" applyNumberFormat="1" applyFill="1" applyBorder="1"/>
    <xf numFmtId="0" fontId="0" fillId="4" borderId="1" xfId="0" applyFill="1" applyBorder="1"/>
    <xf numFmtId="3" fontId="0" fillId="4" borderId="6" xfId="0" applyNumberFormat="1" applyFill="1" applyBorder="1" applyAlignment="1">
      <alignment horizontal="right"/>
    </xf>
    <xf numFmtId="0" fontId="2" fillId="0" borderId="7" xfId="0" applyFont="1" applyBorder="1"/>
    <xf numFmtId="3" fontId="13" fillId="4" borderId="0" xfId="0" applyNumberFormat="1" applyFont="1" applyFill="1" applyAlignment="1">
      <alignment horizontal="right" vertical="center" wrapText="1"/>
    </xf>
    <xf numFmtId="9" fontId="13" fillId="4" borderId="0" xfId="0" applyNumberFormat="1" applyFont="1" applyFill="1" applyAlignment="1">
      <alignment horizontal="right" vertical="center" wrapText="1"/>
    </xf>
    <xf numFmtId="0" fontId="13" fillId="4" borderId="0" xfId="0" applyFont="1" applyFill="1" applyAlignment="1">
      <alignment horizontal="right" vertical="center" wrapText="1"/>
    </xf>
    <xf numFmtId="166" fontId="13" fillId="4" borderId="0" xfId="2" applyNumberFormat="1" applyFont="1" applyFill="1" applyAlignment="1">
      <alignment horizontal="right" vertical="center" wrapText="1"/>
    </xf>
    <xf numFmtId="167" fontId="0" fillId="4" borderId="0" xfId="0" applyNumberFormat="1" applyFill="1"/>
    <xf numFmtId="1" fontId="0" fillId="4" borderId="0" xfId="0" applyNumberFormat="1" applyFill="1"/>
    <xf numFmtId="1" fontId="0" fillId="4" borderId="0" xfId="0" applyNumberFormat="1" applyFill="1" applyAlignment="1">
      <alignment horizontal="right"/>
    </xf>
    <xf numFmtId="1" fontId="0" fillId="4" borderId="1" xfId="0" applyNumberFormat="1" applyFill="1" applyBorder="1"/>
    <xf numFmtId="166" fontId="0" fillId="4" borderId="0" xfId="2" applyNumberFormat="1" applyFont="1" applyFill="1" applyBorder="1" applyAlignment="1">
      <alignment horizontal="right"/>
    </xf>
    <xf numFmtId="166" fontId="0" fillId="4" borderId="1" xfId="2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0" fillId="4" borderId="0" xfId="0" applyFill="1" applyAlignment="1">
      <alignment horizontal="left"/>
    </xf>
    <xf numFmtId="164" fontId="0" fillId="4" borderId="6" xfId="1" applyNumberFormat="1" applyFont="1" applyFill="1" applyBorder="1"/>
    <xf numFmtId="164" fontId="0" fillId="4" borderId="7" xfId="1" applyNumberFormat="1" applyFont="1" applyFill="1" applyBorder="1"/>
    <xf numFmtId="164" fontId="0" fillId="4" borderId="4" xfId="1" applyNumberFormat="1" applyFont="1" applyFill="1" applyBorder="1"/>
    <xf numFmtId="166" fontId="0" fillId="4" borderId="6" xfId="2" applyNumberFormat="1" applyFont="1" applyFill="1" applyBorder="1" applyAlignment="1">
      <alignment horizontal="right"/>
    </xf>
    <xf numFmtId="164" fontId="0" fillId="4" borderId="6" xfId="1" applyNumberFormat="1" applyFont="1" applyFill="1" applyBorder="1" applyAlignment="1">
      <alignment horizontal="right"/>
    </xf>
    <xf numFmtId="164" fontId="0" fillId="4" borderId="7" xfId="1" applyNumberFormat="1" applyFont="1" applyFill="1" applyBorder="1" applyAlignment="1">
      <alignment horizontal="right"/>
    </xf>
    <xf numFmtId="166" fontId="0" fillId="4" borderId="7" xfId="2" applyNumberFormat="1" applyFont="1" applyFill="1" applyBorder="1" applyAlignment="1">
      <alignment horizontal="right"/>
    </xf>
    <xf numFmtId="6" fontId="0" fillId="4" borderId="0" xfId="0" applyNumberFormat="1" applyFill="1" applyAlignment="1">
      <alignment horizontal="right"/>
    </xf>
    <xf numFmtId="3" fontId="0" fillId="4" borderId="0" xfId="0" applyNumberFormat="1" applyFill="1" applyAlignment="1">
      <alignment horizontal="right"/>
    </xf>
    <xf numFmtId="3" fontId="0" fillId="4" borderId="1" xfId="0" applyNumberFormat="1" applyFill="1" applyBorder="1" applyAlignment="1">
      <alignment horizontal="right"/>
    </xf>
    <xf numFmtId="166" fontId="0" fillId="4" borderId="0" xfId="2" applyNumberFormat="1" applyFont="1" applyFill="1" applyAlignment="1">
      <alignment horizontal="right"/>
    </xf>
    <xf numFmtId="9" fontId="0" fillId="4" borderId="1" xfId="1" applyFont="1" applyFill="1" applyBorder="1"/>
    <xf numFmtId="165" fontId="0" fillId="4" borderId="0" xfId="0" applyNumberFormat="1" applyFill="1" applyBorder="1"/>
    <xf numFmtId="3" fontId="0" fillId="4" borderId="0" xfId="0" applyNumberFormat="1" applyFill="1" applyBorder="1"/>
    <xf numFmtId="3" fontId="0" fillId="4" borderId="1" xfId="0" applyNumberFormat="1" applyFill="1" applyBorder="1"/>
    <xf numFmtId="0" fontId="14" fillId="0" borderId="0" xfId="0" applyFont="1"/>
    <xf numFmtId="165" fontId="0" fillId="4" borderId="0" xfId="2" applyNumberFormat="1" applyFont="1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164" fontId="0" fillId="4" borderId="1" xfId="1" applyNumberFormat="1" applyFont="1" applyFill="1" applyBorder="1" applyAlignment="1">
      <alignment horizontal="right"/>
    </xf>
  </cellXfs>
  <cellStyles count="3">
    <cellStyle name="Comma" xfId="2" builtinId="3"/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00"/>
      <color rgb="FFBCE2E6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548BB7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4C6A2-CEF4-4734-94A1-837B61FED2AA}">
  <dimension ref="A1:Q96"/>
  <sheetViews>
    <sheetView showGridLines="0" tabSelected="1" workbookViewId="0"/>
  </sheetViews>
  <sheetFormatPr defaultRowHeight="14.5" x14ac:dyDescent="0.35"/>
  <cols>
    <col min="1" max="1" width="47.81640625" customWidth="1"/>
    <col min="2" max="7" width="13.26953125" customWidth="1"/>
    <col min="8" max="8" width="13.1796875" customWidth="1"/>
    <col min="9" max="9" width="1.81640625" customWidth="1"/>
    <col min="10" max="10" width="9.7265625" customWidth="1"/>
    <col min="11" max="11" width="16" customWidth="1"/>
  </cols>
  <sheetData>
    <row r="1" spans="1:11" ht="21" x14ac:dyDescent="0.5">
      <c r="A1" s="41" t="s">
        <v>343</v>
      </c>
    </row>
    <row r="2" spans="1:11" x14ac:dyDescent="0.35">
      <c r="A2" t="s">
        <v>129</v>
      </c>
    </row>
    <row r="3" spans="1:11" x14ac:dyDescent="0.35">
      <c r="A3" s="79" t="s">
        <v>341</v>
      </c>
    </row>
    <row r="5" spans="1:11" ht="15.5" x14ac:dyDescent="0.35">
      <c r="A5" s="24" t="s">
        <v>344</v>
      </c>
      <c r="B5" s="25"/>
      <c r="C5" s="25"/>
      <c r="D5" s="25"/>
      <c r="E5" s="25"/>
      <c r="F5" s="25"/>
      <c r="G5" s="25"/>
      <c r="H5" s="25"/>
      <c r="I5" s="25"/>
      <c r="J5" s="42" t="s">
        <v>77</v>
      </c>
      <c r="K5" s="26"/>
    </row>
    <row r="6" spans="1:11" ht="20.5" customHeight="1" x14ac:dyDescent="0.35">
      <c r="A6" s="27"/>
      <c r="B6" s="39">
        <v>2017</v>
      </c>
      <c r="C6" s="39">
        <v>2018</v>
      </c>
      <c r="D6" s="39">
        <v>2019</v>
      </c>
      <c r="E6" s="39">
        <v>2020</v>
      </c>
      <c r="F6" s="40">
        <v>2021</v>
      </c>
      <c r="G6" s="39">
        <v>2022</v>
      </c>
      <c r="H6" s="39">
        <v>2023</v>
      </c>
      <c r="I6" s="19"/>
      <c r="J6" s="37" t="s">
        <v>78</v>
      </c>
      <c r="K6" s="29" t="s">
        <v>79</v>
      </c>
    </row>
    <row r="7" spans="1:11" x14ac:dyDescent="0.35">
      <c r="A7" s="27" t="s">
        <v>80</v>
      </c>
      <c r="B7" s="31">
        <v>932835</v>
      </c>
      <c r="C7" s="31">
        <v>896528</v>
      </c>
      <c r="D7" s="31">
        <v>872862</v>
      </c>
      <c r="E7" s="31">
        <v>811589</v>
      </c>
      <c r="F7" s="31">
        <v>808303</v>
      </c>
      <c r="G7" s="31">
        <v>818646</v>
      </c>
      <c r="H7" s="144">
        <v>872460</v>
      </c>
      <c r="I7" s="14"/>
      <c r="J7" s="30">
        <f>-(B7-H7)/B7</f>
        <v>-6.4722056955410126E-2</v>
      </c>
      <c r="K7" s="83">
        <f>H7-B7</f>
        <v>-60375</v>
      </c>
    </row>
    <row r="8" spans="1:11" x14ac:dyDescent="0.35">
      <c r="A8" s="43" t="s">
        <v>81</v>
      </c>
      <c r="B8" s="44">
        <v>311748</v>
      </c>
      <c r="C8" s="44">
        <v>295165</v>
      </c>
      <c r="D8" s="44">
        <v>280593</v>
      </c>
      <c r="E8" s="44">
        <v>253877</v>
      </c>
      <c r="F8" s="44">
        <v>265481</v>
      </c>
      <c r="G8" s="44">
        <v>256435</v>
      </c>
      <c r="H8" s="148">
        <v>262134</v>
      </c>
      <c r="I8" s="19"/>
      <c r="J8" s="32">
        <f>-(B8-H8)/B8</f>
        <v>-0.15914777320143192</v>
      </c>
      <c r="K8" s="45">
        <f>H8-B8</f>
        <v>-49614</v>
      </c>
    </row>
    <row r="9" spans="1:11" x14ac:dyDescent="0.35">
      <c r="J9" s="35"/>
      <c r="K9" s="34"/>
    </row>
    <row r="10" spans="1:11" ht="15.5" x14ac:dyDescent="0.35">
      <c r="A10" s="24" t="s">
        <v>345</v>
      </c>
      <c r="B10" s="25"/>
      <c r="C10" s="25"/>
      <c r="D10" s="25"/>
      <c r="E10" s="25"/>
      <c r="F10" s="25"/>
      <c r="G10" s="25"/>
      <c r="H10" s="25"/>
      <c r="I10" s="25"/>
      <c r="J10" s="42" t="s">
        <v>77</v>
      </c>
      <c r="K10" s="46"/>
    </row>
    <row r="11" spans="1:11" ht="19" customHeight="1" x14ac:dyDescent="0.35">
      <c r="A11" s="27"/>
      <c r="B11" s="40">
        <v>2017</v>
      </c>
      <c r="C11" s="40">
        <v>2018</v>
      </c>
      <c r="D11" s="40">
        <v>2019</v>
      </c>
      <c r="E11" s="40">
        <v>2020</v>
      </c>
      <c r="F11" s="40">
        <v>2021</v>
      </c>
      <c r="G11" s="39">
        <v>2022</v>
      </c>
      <c r="H11" s="39">
        <v>2023</v>
      </c>
      <c r="I11" s="19"/>
      <c r="J11" s="38" t="s">
        <v>78</v>
      </c>
      <c r="K11" s="29" t="s">
        <v>79</v>
      </c>
    </row>
    <row r="12" spans="1:11" x14ac:dyDescent="0.35">
      <c r="A12" s="27" t="s">
        <v>82</v>
      </c>
      <c r="B12" s="31">
        <v>43496</v>
      </c>
      <c r="C12" s="31">
        <v>53970</v>
      </c>
      <c r="D12" s="31">
        <v>80988</v>
      </c>
      <c r="E12" s="31">
        <v>88461</v>
      </c>
      <c r="F12" s="31">
        <v>87812</v>
      </c>
      <c r="G12" s="31">
        <v>103455</v>
      </c>
      <c r="H12" s="144">
        <v>120121</v>
      </c>
      <c r="I12" s="14"/>
      <c r="J12" s="30">
        <f>-(B12-H12)/B12</f>
        <v>1.7616562442523451</v>
      </c>
      <c r="K12" s="47">
        <f t="shared" ref="K12:K13" si="0">B12*J12</f>
        <v>76625</v>
      </c>
    </row>
    <row r="13" spans="1:11" x14ac:dyDescent="0.35">
      <c r="A13" s="27" t="s">
        <v>83</v>
      </c>
      <c r="B13" s="31">
        <v>206142.18009478672</v>
      </c>
      <c r="C13" s="31">
        <v>230641.02564102566</v>
      </c>
      <c r="D13" s="31">
        <v>257923.5668789809</v>
      </c>
      <c r="E13" s="31">
        <v>202041.23582907685</v>
      </c>
      <c r="F13" s="31">
        <v>204214</v>
      </c>
      <c r="G13" s="31">
        <v>212376</v>
      </c>
      <c r="H13" s="144">
        <v>230396</v>
      </c>
      <c r="I13" s="14"/>
      <c r="J13" s="30">
        <f>-(B13-H13)/B13</f>
        <v>0.11765578443994858</v>
      </c>
      <c r="K13" s="47">
        <f t="shared" si="0"/>
        <v>24253.819905213284</v>
      </c>
    </row>
    <row r="14" spans="1:11" x14ac:dyDescent="0.35">
      <c r="A14" s="48" t="s">
        <v>1</v>
      </c>
      <c r="B14" s="49">
        <v>0.21100000000000002</v>
      </c>
      <c r="C14" s="49">
        <v>0.23399999999999999</v>
      </c>
      <c r="D14" s="49">
        <v>0.314</v>
      </c>
      <c r="E14" s="49">
        <v>0.43783636363636369</v>
      </c>
      <c r="F14" s="49">
        <v>0.43</v>
      </c>
      <c r="G14" s="49">
        <v>0.48699999999999999</v>
      </c>
      <c r="H14" s="149">
        <v>0.52136755846455662</v>
      </c>
      <c r="I14" s="50"/>
      <c r="J14" s="51">
        <f>(H14-B14)</f>
        <v>0.3103675584645566</v>
      </c>
      <c r="K14" s="28"/>
    </row>
    <row r="15" spans="1:11" x14ac:dyDescent="0.35">
      <c r="A15" s="27"/>
      <c r="B15" s="14"/>
      <c r="C15" s="14"/>
      <c r="D15" s="14"/>
      <c r="E15" s="14"/>
      <c r="F15" s="14"/>
      <c r="G15" s="14"/>
      <c r="H15" s="145"/>
      <c r="I15" s="14"/>
      <c r="J15" s="30"/>
      <c r="K15" s="28"/>
    </row>
    <row r="16" spans="1:11" x14ac:dyDescent="0.35">
      <c r="A16" s="27" t="s">
        <v>84</v>
      </c>
      <c r="B16" s="52" t="s">
        <v>93</v>
      </c>
      <c r="C16" s="31">
        <v>147768</v>
      </c>
      <c r="D16" s="31">
        <v>144938</v>
      </c>
      <c r="E16" s="31">
        <v>132884</v>
      </c>
      <c r="F16" s="31">
        <v>123952</v>
      </c>
      <c r="G16" s="31">
        <v>142775</v>
      </c>
      <c r="H16" s="144">
        <v>137073</v>
      </c>
      <c r="I16" s="14"/>
      <c r="J16" s="30">
        <f>-(C16-H16)/C16</f>
        <v>-7.2376969303232092E-2</v>
      </c>
      <c r="K16" s="47">
        <f>C16*J16</f>
        <v>-10695</v>
      </c>
    </row>
    <row r="17" spans="1:14" x14ac:dyDescent="0.35">
      <c r="A17" s="27" t="s">
        <v>85</v>
      </c>
      <c r="B17" s="52" t="s">
        <v>93</v>
      </c>
      <c r="C17" s="31">
        <v>293190.47619047621</v>
      </c>
      <c r="D17" s="31">
        <v>282530.21442495123</v>
      </c>
      <c r="E17" s="31">
        <v>286174.86980696197</v>
      </c>
      <c r="F17" s="31">
        <v>235910</v>
      </c>
      <c r="G17" s="31">
        <v>253909</v>
      </c>
      <c r="H17" s="144">
        <v>245304</v>
      </c>
      <c r="I17" s="14"/>
      <c r="J17" s="30">
        <f>-(C17-H17)/C17</f>
        <v>-0.16332889394185487</v>
      </c>
      <c r="K17" s="47">
        <f>C17*J17</f>
        <v>-47886.476190476213</v>
      </c>
    </row>
    <row r="18" spans="1:14" x14ac:dyDescent="0.35">
      <c r="A18" s="48" t="s">
        <v>86</v>
      </c>
      <c r="B18" s="53" t="s">
        <v>93</v>
      </c>
      <c r="C18" s="49">
        <v>0.504</v>
      </c>
      <c r="D18" s="49">
        <v>0.51300000000000001</v>
      </c>
      <c r="E18" s="49">
        <v>0.46434545454545445</v>
      </c>
      <c r="F18" s="49">
        <v>0.52500000000000002</v>
      </c>
      <c r="G18" s="49">
        <v>0.56200000000000006</v>
      </c>
      <c r="H18" s="149">
        <v>0.5587882790333627</v>
      </c>
      <c r="I18" s="50"/>
      <c r="J18" s="51">
        <f>(H18-C18)</f>
        <v>5.4788279033362697E-2</v>
      </c>
      <c r="K18" s="28"/>
    </row>
    <row r="19" spans="1:14" x14ac:dyDescent="0.35">
      <c r="A19" s="27"/>
      <c r="B19" s="52"/>
      <c r="C19" s="14"/>
      <c r="D19" s="14"/>
      <c r="E19" s="14"/>
      <c r="F19" s="14"/>
      <c r="G19" s="14"/>
      <c r="H19" s="145"/>
      <c r="I19" s="14"/>
      <c r="J19" s="30"/>
      <c r="K19" s="28"/>
    </row>
    <row r="20" spans="1:14" x14ac:dyDescent="0.35">
      <c r="A20" s="27" t="s">
        <v>0</v>
      </c>
      <c r="B20" s="52" t="s">
        <v>93</v>
      </c>
      <c r="C20" s="84">
        <v>3875.19</v>
      </c>
      <c r="D20" s="84">
        <v>4005</v>
      </c>
      <c r="E20" s="84">
        <v>4022.2550000000001</v>
      </c>
      <c r="F20" s="84">
        <v>4776</v>
      </c>
      <c r="G20" s="84">
        <v>5130</v>
      </c>
      <c r="H20" s="180">
        <v>5512.52</v>
      </c>
      <c r="I20" s="14"/>
      <c r="J20" s="30">
        <f>-(C20-H20)/C20</f>
        <v>0.42251605727719166</v>
      </c>
      <c r="K20" s="67">
        <f>C20*J20</f>
        <v>1637.3300000000004</v>
      </c>
      <c r="M20" s="139"/>
      <c r="N20" s="139"/>
    </row>
    <row r="21" spans="1:14" x14ac:dyDescent="0.35">
      <c r="A21" s="27"/>
      <c r="B21" s="52"/>
      <c r="C21" s="14"/>
      <c r="D21" s="14"/>
      <c r="E21" s="14"/>
      <c r="F21" s="14"/>
      <c r="G21" s="14"/>
      <c r="H21" s="145"/>
      <c r="I21" s="14"/>
      <c r="J21" s="30"/>
      <c r="K21" s="28"/>
    </row>
    <row r="22" spans="1:14" x14ac:dyDescent="0.35">
      <c r="A22" s="27" t="s">
        <v>87</v>
      </c>
      <c r="B22" s="52" t="s">
        <v>93</v>
      </c>
      <c r="C22" s="52" t="s">
        <v>93</v>
      </c>
      <c r="D22" s="31">
        <v>129692</v>
      </c>
      <c r="E22" s="31">
        <v>128530</v>
      </c>
      <c r="F22" s="31">
        <v>112284</v>
      </c>
      <c r="G22" s="31">
        <v>132017</v>
      </c>
      <c r="H22" s="144">
        <v>130350</v>
      </c>
      <c r="I22" s="14"/>
      <c r="J22" s="30">
        <f>-(D22-H22)/D22</f>
        <v>5.0735588933781576E-3</v>
      </c>
      <c r="K22" s="47">
        <f>D22*J22</f>
        <v>658</v>
      </c>
      <c r="N22" s="85"/>
    </row>
    <row r="23" spans="1:14" x14ac:dyDescent="0.35">
      <c r="A23" s="27" t="s">
        <v>88</v>
      </c>
      <c r="B23" s="52" t="s">
        <v>93</v>
      </c>
      <c r="C23" s="52" t="s">
        <v>93</v>
      </c>
      <c r="D23" s="31">
        <v>297458.71559633029</v>
      </c>
      <c r="E23" s="31">
        <v>308010.54420286691</v>
      </c>
      <c r="F23" s="31">
        <v>234055</v>
      </c>
      <c r="G23" s="31">
        <v>250192</v>
      </c>
      <c r="H23" s="144">
        <v>247671</v>
      </c>
      <c r="I23" s="14"/>
      <c r="J23" s="30">
        <f>-(D23-H23)/D23</f>
        <v>-0.16737689294636529</v>
      </c>
      <c r="K23" s="47">
        <f>D23*J23</f>
        <v>-49787.715596330294</v>
      </c>
    </row>
    <row r="24" spans="1:14" x14ac:dyDescent="0.35">
      <c r="A24" s="48" t="s">
        <v>89</v>
      </c>
      <c r="B24" s="53" t="s">
        <v>93</v>
      </c>
      <c r="C24" s="53" t="s">
        <v>93</v>
      </c>
      <c r="D24" s="49">
        <v>0.436</v>
      </c>
      <c r="E24" s="49">
        <v>0.41729090909090916</v>
      </c>
      <c r="F24" s="49">
        <v>0.48</v>
      </c>
      <c r="G24" s="49">
        <v>0.52800000000000002</v>
      </c>
      <c r="H24" s="149">
        <v>0.52630303911237086</v>
      </c>
      <c r="I24" s="50"/>
      <c r="J24" s="51">
        <f>(H24-D24)</f>
        <v>9.0303039112370864E-2</v>
      </c>
      <c r="K24" s="28"/>
    </row>
    <row r="25" spans="1:14" x14ac:dyDescent="0.35">
      <c r="A25" s="27"/>
      <c r="B25" s="52"/>
      <c r="C25" s="52"/>
      <c r="D25" s="14"/>
      <c r="E25" s="14"/>
      <c r="F25" s="14"/>
      <c r="G25" s="14"/>
      <c r="H25" s="145"/>
      <c r="I25" s="14"/>
      <c r="J25" s="30"/>
      <c r="K25" s="28"/>
    </row>
    <row r="26" spans="1:14" x14ac:dyDescent="0.35">
      <c r="A26" s="27" t="s">
        <v>90</v>
      </c>
      <c r="B26" s="52" t="s">
        <v>93</v>
      </c>
      <c r="C26" s="52" t="s">
        <v>93</v>
      </c>
      <c r="D26" s="31">
        <v>5662</v>
      </c>
      <c r="E26" s="31">
        <v>18347</v>
      </c>
      <c r="F26" s="31">
        <v>20865</v>
      </c>
      <c r="G26" s="31">
        <v>30370</v>
      </c>
      <c r="H26" s="144">
        <v>32807</v>
      </c>
      <c r="I26" s="14"/>
      <c r="J26" s="30">
        <f>-(D26-H26)/D26</f>
        <v>4.7942423172024018</v>
      </c>
      <c r="K26" s="47">
        <f>D26*J26</f>
        <v>27145</v>
      </c>
    </row>
    <row r="27" spans="1:14" x14ac:dyDescent="0.35">
      <c r="A27" s="27" t="s">
        <v>91</v>
      </c>
      <c r="B27" s="52" t="s">
        <v>93</v>
      </c>
      <c r="C27" s="52" t="s">
        <v>93</v>
      </c>
      <c r="D27" s="31">
        <v>50553.571428571435</v>
      </c>
      <c r="E27" s="31">
        <v>69750.81219326744</v>
      </c>
      <c r="F27" s="31">
        <v>67848</v>
      </c>
      <c r="G27" s="31">
        <v>80724</v>
      </c>
      <c r="H27" s="144">
        <v>80704</v>
      </c>
      <c r="I27" s="14"/>
      <c r="J27" s="30">
        <f>-(D27-H27)/D27</f>
        <v>0.59640551042034595</v>
      </c>
      <c r="K27" s="47">
        <f>D27*J27</f>
        <v>30150.428571428565</v>
      </c>
    </row>
    <row r="28" spans="1:14" x14ac:dyDescent="0.35">
      <c r="A28" s="54" t="s">
        <v>92</v>
      </c>
      <c r="B28" s="55" t="s">
        <v>93</v>
      </c>
      <c r="C28" s="55" t="s">
        <v>93</v>
      </c>
      <c r="D28" s="56">
        <v>0.11199999999999999</v>
      </c>
      <c r="E28" s="56">
        <v>0.26303636363636362</v>
      </c>
      <c r="F28" s="56">
        <v>0.308</v>
      </c>
      <c r="G28" s="56">
        <v>0.376</v>
      </c>
      <c r="H28" s="146">
        <v>0.40651021015067407</v>
      </c>
      <c r="I28" s="57"/>
      <c r="J28" s="58">
        <f>(H28-D28)</f>
        <v>0.29451021015067408</v>
      </c>
      <c r="K28" s="33"/>
    </row>
    <row r="30" spans="1:14" ht="15.5" x14ac:dyDescent="0.35">
      <c r="A30" s="24" t="s">
        <v>346</v>
      </c>
      <c r="B30" s="25"/>
      <c r="C30" s="25"/>
      <c r="D30" s="25"/>
      <c r="E30" s="25"/>
      <c r="F30" s="25"/>
      <c r="G30" s="25"/>
      <c r="H30" s="25"/>
      <c r="I30" s="25"/>
      <c r="J30" s="42" t="s">
        <v>77</v>
      </c>
      <c r="K30" s="26"/>
    </row>
    <row r="31" spans="1:14" ht="20.5" customHeight="1" x14ac:dyDescent="0.35">
      <c r="A31" s="27"/>
      <c r="B31" s="40">
        <v>2017</v>
      </c>
      <c r="C31" s="40">
        <v>2018</v>
      </c>
      <c r="D31" s="40">
        <v>2019</v>
      </c>
      <c r="E31" s="40">
        <v>2020</v>
      </c>
      <c r="F31" s="40">
        <v>2021</v>
      </c>
      <c r="G31" s="39">
        <v>2022</v>
      </c>
      <c r="H31" s="39">
        <v>2023</v>
      </c>
      <c r="I31" s="37"/>
      <c r="J31" s="37" t="s">
        <v>78</v>
      </c>
      <c r="K31" s="29" t="s">
        <v>79</v>
      </c>
    </row>
    <row r="32" spans="1:14" ht="17.5" customHeight="1" x14ac:dyDescent="0.35">
      <c r="A32" s="27" t="s">
        <v>98</v>
      </c>
      <c r="B32" s="59">
        <v>1513</v>
      </c>
      <c r="C32" s="59">
        <v>1575</v>
      </c>
      <c r="D32" s="59">
        <v>2006</v>
      </c>
      <c r="E32" s="59">
        <v>2613</v>
      </c>
      <c r="F32" s="59">
        <v>2141</v>
      </c>
      <c r="G32" s="59">
        <v>2107</v>
      </c>
      <c r="H32" s="181">
        <v>893</v>
      </c>
      <c r="I32" s="14"/>
      <c r="J32" s="60">
        <f>-(B32-H32)/B32</f>
        <v>-0.40978189028420359</v>
      </c>
      <c r="K32" s="61">
        <f>B32*J32</f>
        <v>-620</v>
      </c>
    </row>
    <row r="33" spans="1:15" ht="17.5" customHeight="1" x14ac:dyDescent="0.35">
      <c r="A33" s="27" t="s">
        <v>99</v>
      </c>
      <c r="B33" s="59">
        <v>20412</v>
      </c>
      <c r="C33" s="59">
        <v>22779</v>
      </c>
      <c r="D33" s="59">
        <v>30449</v>
      </c>
      <c r="E33" s="59">
        <v>22307</v>
      </c>
      <c r="F33" s="59">
        <v>21414</v>
      </c>
      <c r="G33" s="59">
        <v>27225</v>
      </c>
      <c r="H33" s="181">
        <v>28494</v>
      </c>
      <c r="I33" s="14"/>
      <c r="J33" s="60">
        <f t="shared" ref="J33:J36" si="1">-(B33-H33)/B33</f>
        <v>0.39594356261022928</v>
      </c>
      <c r="K33" s="61">
        <f t="shared" ref="K33:K37" si="2">B33*J33</f>
        <v>8082</v>
      </c>
    </row>
    <row r="34" spans="1:15" ht="17.5" customHeight="1" x14ac:dyDescent="0.35">
      <c r="A34" s="27" t="s">
        <v>100</v>
      </c>
      <c r="B34" s="59">
        <v>18445</v>
      </c>
      <c r="C34" s="59">
        <v>25090</v>
      </c>
      <c r="D34" s="59">
        <v>42202</v>
      </c>
      <c r="E34" s="59">
        <v>69019</v>
      </c>
      <c r="F34" s="59">
        <v>70336</v>
      </c>
      <c r="G34" s="59">
        <v>85215</v>
      </c>
      <c r="H34" s="181">
        <v>101265</v>
      </c>
      <c r="I34" s="14"/>
      <c r="J34" s="60">
        <f t="shared" si="1"/>
        <v>4.4901057197072376</v>
      </c>
      <c r="K34" s="61">
        <f t="shared" si="2"/>
        <v>82820</v>
      </c>
    </row>
    <row r="35" spans="1:15" ht="17.5" customHeight="1" x14ac:dyDescent="0.35">
      <c r="A35" s="27" t="s">
        <v>101</v>
      </c>
      <c r="B35" s="14">
        <v>712</v>
      </c>
      <c r="C35" s="59">
        <v>2109</v>
      </c>
      <c r="D35" s="59">
        <v>3827</v>
      </c>
      <c r="E35" s="59">
        <v>3687</v>
      </c>
      <c r="F35" s="59">
        <v>3635</v>
      </c>
      <c r="G35" s="59">
        <v>3875</v>
      </c>
      <c r="H35" s="181">
        <v>3000</v>
      </c>
      <c r="I35" s="14"/>
      <c r="J35" s="60">
        <f t="shared" si="1"/>
        <v>3.2134831460674156</v>
      </c>
      <c r="K35" s="61">
        <f t="shared" si="2"/>
        <v>2288</v>
      </c>
    </row>
    <row r="36" spans="1:15" ht="17.5" customHeight="1" x14ac:dyDescent="0.35">
      <c r="A36" s="27" t="s">
        <v>102</v>
      </c>
      <c r="B36" s="59">
        <v>4880</v>
      </c>
      <c r="C36" s="59">
        <v>5186</v>
      </c>
      <c r="D36" s="59">
        <v>7065</v>
      </c>
      <c r="E36" s="59">
        <v>6921</v>
      </c>
      <c r="F36" s="59">
        <v>6732</v>
      </c>
      <c r="G36" s="59">
        <v>8349</v>
      </c>
      <c r="H36" s="181">
        <v>11312</v>
      </c>
      <c r="I36" s="14"/>
      <c r="J36" s="60">
        <f t="shared" si="1"/>
        <v>1.3180327868852459</v>
      </c>
      <c r="K36" s="61">
        <f t="shared" si="2"/>
        <v>6432</v>
      </c>
    </row>
    <row r="37" spans="1:15" ht="17.5" customHeight="1" x14ac:dyDescent="0.35">
      <c r="A37" s="43" t="s">
        <v>103</v>
      </c>
      <c r="B37" s="62">
        <v>45962</v>
      </c>
      <c r="C37" s="62">
        <v>56739</v>
      </c>
      <c r="D37" s="62">
        <v>85549</v>
      </c>
      <c r="E37" s="62">
        <v>104574</v>
      </c>
      <c r="F37" s="62">
        <v>104258</v>
      </c>
      <c r="G37" s="62">
        <v>126771</v>
      </c>
      <c r="H37" s="182">
        <v>144964</v>
      </c>
      <c r="I37" s="19"/>
      <c r="J37" s="63">
        <f>-(B37-H37)/B37</f>
        <v>2.153996779948653</v>
      </c>
      <c r="K37" s="64">
        <f t="shared" si="2"/>
        <v>99001.999999999985</v>
      </c>
    </row>
    <row r="39" spans="1:15" ht="15.5" x14ac:dyDescent="0.35">
      <c r="A39" s="24" t="s">
        <v>347</v>
      </c>
      <c r="B39" s="25"/>
      <c r="C39" s="25"/>
      <c r="D39" s="25"/>
      <c r="E39" s="25"/>
      <c r="F39" s="25"/>
      <c r="G39" s="25"/>
      <c r="H39" s="25"/>
      <c r="I39" s="25"/>
      <c r="J39" s="42" t="s">
        <v>77</v>
      </c>
      <c r="K39" s="26"/>
    </row>
    <row r="40" spans="1:15" ht="18.649999999999999" customHeight="1" x14ac:dyDescent="0.35">
      <c r="A40" s="27"/>
      <c r="B40" s="40">
        <v>2017</v>
      </c>
      <c r="C40" s="40">
        <v>2018</v>
      </c>
      <c r="D40" s="40">
        <v>2019</v>
      </c>
      <c r="E40" s="40">
        <v>2020</v>
      </c>
      <c r="F40" s="40">
        <v>2021</v>
      </c>
      <c r="G40" s="39">
        <v>2022</v>
      </c>
      <c r="H40" s="39">
        <v>2023</v>
      </c>
      <c r="I40" s="37"/>
      <c r="J40" s="37" t="s">
        <v>78</v>
      </c>
      <c r="K40" s="29" t="s">
        <v>79</v>
      </c>
    </row>
    <row r="41" spans="1:15" ht="18.649999999999999" customHeight="1" x14ac:dyDescent="0.35">
      <c r="A41" s="27" t="s">
        <v>104</v>
      </c>
      <c r="B41" s="31">
        <v>206142.18009478672</v>
      </c>
      <c r="C41" s="31">
        <v>230641.02564102566</v>
      </c>
      <c r="D41" s="31">
        <v>257923.5668789809</v>
      </c>
      <c r="E41" s="31">
        <v>202041.23582907685</v>
      </c>
      <c r="F41" s="31">
        <v>204081</v>
      </c>
      <c r="G41" s="31">
        <v>212376</v>
      </c>
      <c r="H41" s="144">
        <f>H13</f>
        <v>230396</v>
      </c>
      <c r="I41" s="14"/>
      <c r="J41" s="30">
        <f>-(B41-H41)/B41</f>
        <v>0.11765578443994858</v>
      </c>
      <c r="K41" s="47">
        <f>B41*J41</f>
        <v>24253.819905213284</v>
      </c>
    </row>
    <row r="42" spans="1:15" ht="18.649999999999999" customHeight="1" x14ac:dyDescent="0.35">
      <c r="A42" s="27" t="s">
        <v>80</v>
      </c>
      <c r="B42" s="31">
        <v>932835</v>
      </c>
      <c r="C42" s="31">
        <v>896528</v>
      </c>
      <c r="D42" s="31">
        <v>872862</v>
      </c>
      <c r="E42" s="31">
        <v>811589</v>
      </c>
      <c r="F42" s="31">
        <v>808303</v>
      </c>
      <c r="G42" s="31">
        <v>818646</v>
      </c>
      <c r="H42" s="144">
        <v>872460</v>
      </c>
      <c r="I42" s="14"/>
      <c r="J42" s="30">
        <f>-(B42-H42)/B42</f>
        <v>-6.4722056955410126E-2</v>
      </c>
      <c r="K42" s="47">
        <f>B42*J42</f>
        <v>-60375.000000000007</v>
      </c>
    </row>
    <row r="43" spans="1:15" ht="18.649999999999999" customHeight="1" x14ac:dyDescent="0.35">
      <c r="A43" s="43" t="s">
        <v>105</v>
      </c>
      <c r="B43" s="32">
        <v>0.2209846115280695</v>
      </c>
      <c r="C43" s="32">
        <v>0.25726025917877149</v>
      </c>
      <c r="D43" s="32">
        <v>0.29549180383494861</v>
      </c>
      <c r="E43" s="32">
        <v>0.24894526149205676</v>
      </c>
      <c r="F43" s="32">
        <v>0.25248081474397593</v>
      </c>
      <c r="G43" s="32">
        <f>G41/G42</f>
        <v>0.25942348707499946</v>
      </c>
      <c r="H43" s="179">
        <f>H41/H42</f>
        <v>0.26407629003048849</v>
      </c>
      <c r="I43" s="32"/>
      <c r="J43" s="32">
        <f>(H43-B43)</f>
        <v>4.309167850241899E-2</v>
      </c>
      <c r="K43" s="33"/>
    </row>
    <row r="45" spans="1:15" ht="15.5" x14ac:dyDescent="0.35">
      <c r="A45" s="24" t="s">
        <v>348</v>
      </c>
      <c r="B45" s="25"/>
      <c r="C45" s="25"/>
      <c r="D45" s="25"/>
      <c r="E45" s="25"/>
      <c r="F45" s="25"/>
      <c r="G45" s="25"/>
      <c r="H45" s="25"/>
      <c r="I45" s="25"/>
      <c r="J45" s="42" t="s">
        <v>77</v>
      </c>
      <c r="K45" s="26"/>
    </row>
    <row r="46" spans="1:15" ht="18.649999999999999" customHeight="1" x14ac:dyDescent="0.35">
      <c r="A46" s="27"/>
      <c r="B46" s="40">
        <v>2017</v>
      </c>
      <c r="C46" s="40">
        <v>2018</v>
      </c>
      <c r="D46" s="40">
        <v>2019</v>
      </c>
      <c r="E46" s="40">
        <v>2020</v>
      </c>
      <c r="F46" s="40">
        <v>2021</v>
      </c>
      <c r="G46" s="39">
        <v>2022</v>
      </c>
      <c r="H46" s="39">
        <v>2023</v>
      </c>
      <c r="I46" s="37"/>
      <c r="J46" s="37" t="s">
        <v>78</v>
      </c>
      <c r="K46" s="29" t="s">
        <v>79</v>
      </c>
    </row>
    <row r="47" spans="1:15" ht="18.649999999999999" customHeight="1" x14ac:dyDescent="0.35">
      <c r="A47" s="27" t="s">
        <v>106</v>
      </c>
      <c r="B47" s="59">
        <v>932835</v>
      </c>
      <c r="C47" s="59">
        <v>896528</v>
      </c>
      <c r="D47" s="59">
        <v>872862</v>
      </c>
      <c r="E47" s="59">
        <v>811589</v>
      </c>
      <c r="F47" s="59">
        <v>808303</v>
      </c>
      <c r="G47" s="31">
        <v>818646</v>
      </c>
      <c r="H47" s="144">
        <f>H7</f>
        <v>872460</v>
      </c>
      <c r="I47" s="14"/>
      <c r="J47" s="60">
        <f>-(B47-G47)/B47</f>
        <v>-0.12241071572142984</v>
      </c>
      <c r="K47" s="47">
        <f>B47*J47</f>
        <v>-114189</v>
      </c>
      <c r="O47" s="99"/>
    </row>
    <row r="48" spans="1:15" ht="18.649999999999999" customHeight="1" x14ac:dyDescent="0.35">
      <c r="A48" s="27" t="s">
        <v>107</v>
      </c>
      <c r="B48" s="31">
        <v>732077</v>
      </c>
      <c r="C48" s="31">
        <v>744777</v>
      </c>
      <c r="D48" s="31">
        <v>698773</v>
      </c>
      <c r="E48" s="31">
        <v>614281</v>
      </c>
      <c r="F48" s="31">
        <v>598960</v>
      </c>
      <c r="G48" s="31">
        <v>617018</v>
      </c>
      <c r="H48" s="144">
        <v>639723</v>
      </c>
      <c r="I48" s="31"/>
      <c r="J48" s="65">
        <f t="shared" ref="J48:J53" si="3">-(B48-G48)/B48</f>
        <v>-0.15716789354125318</v>
      </c>
      <c r="K48" s="47">
        <f>B48*J48</f>
        <v>-115059</v>
      </c>
    </row>
    <row r="49" spans="1:14" ht="18.649999999999999" customHeight="1" x14ac:dyDescent="0.35">
      <c r="A49" s="27" t="s">
        <v>108</v>
      </c>
      <c r="B49" s="66">
        <v>1137680343</v>
      </c>
      <c r="C49" s="66">
        <v>1088353317</v>
      </c>
      <c r="D49" s="66">
        <v>1003773358</v>
      </c>
      <c r="E49" s="66">
        <v>921237565.57000005</v>
      </c>
      <c r="F49" s="66">
        <v>1044824891.2</v>
      </c>
      <c r="G49" s="66">
        <v>1091433771.9700003</v>
      </c>
      <c r="H49" s="184">
        <v>1031355906</v>
      </c>
      <c r="I49" s="31"/>
      <c r="J49" s="65">
        <f t="shared" si="3"/>
        <v>-4.0649881414009569E-2</v>
      </c>
      <c r="K49" s="47">
        <f>B49*J49</f>
        <v>-46246571.029999733</v>
      </c>
    </row>
    <row r="50" spans="1:14" ht="18.649999999999999" customHeight="1" x14ac:dyDescent="0.35">
      <c r="A50" s="27" t="s">
        <v>109</v>
      </c>
      <c r="B50" s="66">
        <v>1554</v>
      </c>
      <c r="C50" s="66">
        <v>1461</v>
      </c>
      <c r="D50" s="66">
        <v>1436</v>
      </c>
      <c r="E50" s="66">
        <v>1499.7</v>
      </c>
      <c r="F50" s="66">
        <v>1744.4</v>
      </c>
      <c r="G50" s="66">
        <v>1768.88</v>
      </c>
      <c r="H50" s="184">
        <v>1613</v>
      </c>
      <c r="I50" s="31"/>
      <c r="J50" s="65">
        <f t="shared" si="3"/>
        <v>0.13827541827541834</v>
      </c>
      <c r="K50" s="67">
        <f t="shared" ref="K50:K52" si="4">B50*J50</f>
        <v>214.88000000000011</v>
      </c>
    </row>
    <row r="51" spans="1:14" ht="18.649999999999999" customHeight="1" x14ac:dyDescent="0.35">
      <c r="A51" s="27" t="s">
        <v>110</v>
      </c>
      <c r="B51" s="31">
        <v>287453</v>
      </c>
      <c r="C51" s="31">
        <v>295175</v>
      </c>
      <c r="D51" s="31">
        <v>264663</v>
      </c>
      <c r="E51" s="31">
        <v>205767</v>
      </c>
      <c r="F51" s="31">
        <v>208815</v>
      </c>
      <c r="G51" s="31">
        <v>230835</v>
      </c>
      <c r="H51" s="144">
        <v>245825</v>
      </c>
      <c r="I51" s="31"/>
      <c r="J51" s="65">
        <f t="shared" si="3"/>
        <v>-0.19696437330624483</v>
      </c>
      <c r="K51" s="47">
        <f t="shared" si="4"/>
        <v>-56617.999999999993</v>
      </c>
    </row>
    <row r="52" spans="1:14" ht="18.649999999999999" customHeight="1" x14ac:dyDescent="0.35">
      <c r="A52" s="27" t="s">
        <v>111</v>
      </c>
      <c r="B52" s="66">
        <v>696517362</v>
      </c>
      <c r="C52" s="66">
        <v>684929093</v>
      </c>
      <c r="D52" s="66">
        <v>499931301</v>
      </c>
      <c r="E52" s="66">
        <v>466676959.01999998</v>
      </c>
      <c r="F52" s="66">
        <v>482829321.57999998</v>
      </c>
      <c r="G52" s="66">
        <v>585603425.72000003</v>
      </c>
      <c r="H52" s="184">
        <v>735664849</v>
      </c>
      <c r="I52" s="31"/>
      <c r="J52" s="65">
        <f t="shared" si="3"/>
        <v>-0.15924073444704739</v>
      </c>
      <c r="K52" s="47">
        <f t="shared" si="4"/>
        <v>-110913936.27999999</v>
      </c>
    </row>
    <row r="53" spans="1:14" ht="18.649999999999999" customHeight="1" x14ac:dyDescent="0.35">
      <c r="A53" s="27" t="s">
        <v>112</v>
      </c>
      <c r="B53" s="66">
        <v>2423</v>
      </c>
      <c r="C53" s="66">
        <v>2320</v>
      </c>
      <c r="D53" s="66">
        <v>1888</v>
      </c>
      <c r="E53" s="66">
        <v>2267.9899999999998</v>
      </c>
      <c r="F53" s="66">
        <v>2312.23</v>
      </c>
      <c r="G53" s="66">
        <v>2536.89</v>
      </c>
      <c r="H53" s="184">
        <v>2994</v>
      </c>
      <c r="I53" s="31"/>
      <c r="J53" s="65">
        <f t="shared" si="3"/>
        <v>4.7003714403631811E-2</v>
      </c>
      <c r="K53" s="67">
        <f>B53*J53</f>
        <v>113.88999999999987</v>
      </c>
    </row>
    <row r="54" spans="1:14" ht="7.5" customHeight="1" x14ac:dyDescent="0.35">
      <c r="A54" s="27"/>
      <c r="B54" s="14"/>
      <c r="C54" s="14"/>
      <c r="D54" s="14"/>
      <c r="E54" s="14"/>
      <c r="F54" s="14"/>
      <c r="G54" s="14"/>
      <c r="H54" s="185"/>
      <c r="I54" s="14"/>
      <c r="J54" s="14"/>
      <c r="K54" s="28"/>
    </row>
    <row r="55" spans="1:14" x14ac:dyDescent="0.35">
      <c r="A55" s="43" t="s">
        <v>113</v>
      </c>
      <c r="B55" s="68">
        <v>0.155</v>
      </c>
      <c r="C55" s="68">
        <v>0.111</v>
      </c>
      <c r="D55" s="68">
        <v>8.5999999999999993E-2</v>
      </c>
      <c r="E55" s="68">
        <v>9.7000000000000003E-2</v>
      </c>
      <c r="F55" s="68">
        <v>9.2999999999999999E-2</v>
      </c>
      <c r="G55" s="68">
        <v>9.9000000000000005E-2</v>
      </c>
      <c r="H55" s="186">
        <v>0.08</v>
      </c>
      <c r="I55" s="68"/>
      <c r="J55" s="69">
        <f>(G55-B55)</f>
        <v>-5.5999999999999994E-2</v>
      </c>
      <c r="K55" s="33"/>
    </row>
    <row r="56" spans="1:14" x14ac:dyDescent="0.35">
      <c r="A56" s="183" t="s">
        <v>395</v>
      </c>
    </row>
    <row r="57" spans="1:14" ht="15.5" x14ac:dyDescent="0.35">
      <c r="A57" s="24" t="s">
        <v>349</v>
      </c>
      <c r="B57" s="25"/>
      <c r="C57" s="25"/>
      <c r="D57" s="25"/>
      <c r="E57" s="25"/>
      <c r="F57" s="25"/>
      <c r="G57" s="25"/>
      <c r="H57" s="25"/>
      <c r="I57" s="25"/>
      <c r="J57" s="42" t="s">
        <v>77</v>
      </c>
      <c r="K57" s="26"/>
    </row>
    <row r="58" spans="1:14" ht="20.149999999999999" customHeight="1" x14ac:dyDescent="0.35">
      <c r="A58" s="27"/>
      <c r="B58" s="40">
        <v>2017</v>
      </c>
      <c r="C58" s="40">
        <v>2018</v>
      </c>
      <c r="D58" s="40">
        <v>2019</v>
      </c>
      <c r="E58" s="40">
        <v>2020</v>
      </c>
      <c r="F58" s="40">
        <v>2021</v>
      </c>
      <c r="G58" s="39">
        <v>2022</v>
      </c>
      <c r="H58" s="39">
        <v>2023</v>
      </c>
      <c r="I58" s="37"/>
      <c r="J58" s="37" t="s">
        <v>78</v>
      </c>
      <c r="K58" s="29" t="s">
        <v>79</v>
      </c>
    </row>
    <row r="59" spans="1:14" ht="18.649999999999999" customHeight="1" x14ac:dyDescent="0.35">
      <c r="A59" s="27" t="s">
        <v>114</v>
      </c>
      <c r="B59" s="31">
        <v>525958</v>
      </c>
      <c r="C59" s="31">
        <v>638601</v>
      </c>
      <c r="D59" s="31">
        <v>682237</v>
      </c>
      <c r="E59" s="31">
        <v>622498</v>
      </c>
      <c r="F59" s="31">
        <v>663901</v>
      </c>
      <c r="G59" s="31">
        <v>662034</v>
      </c>
      <c r="H59" s="144">
        <v>686351</v>
      </c>
      <c r="I59" s="14"/>
      <c r="J59" s="30">
        <f>-(B59-H59)/B59</f>
        <v>0.30495400773445791</v>
      </c>
      <c r="K59" s="47">
        <f>B59*J59</f>
        <v>160393</v>
      </c>
    </row>
    <row r="60" spans="1:14" ht="18.649999999999999" customHeight="1" x14ac:dyDescent="0.35">
      <c r="A60" s="27" t="s">
        <v>115</v>
      </c>
      <c r="B60" s="31">
        <v>179716</v>
      </c>
      <c r="C60" s="31">
        <v>248336</v>
      </c>
      <c r="D60" s="31">
        <v>247926</v>
      </c>
      <c r="E60" s="31">
        <v>203638</v>
      </c>
      <c r="F60" s="31">
        <v>250784</v>
      </c>
      <c r="G60" s="31">
        <v>281421</v>
      </c>
      <c r="H60" s="144">
        <v>292470</v>
      </c>
      <c r="I60" s="14"/>
      <c r="J60" s="30">
        <f t="shared" ref="J60:J65" si="5">-(B60-H60)/B60</f>
        <v>0.62740101048320684</v>
      </c>
      <c r="K60" s="47">
        <f>B60*J60</f>
        <v>112754</v>
      </c>
      <c r="N60" s="30"/>
    </row>
    <row r="61" spans="1:14" ht="18.649999999999999" customHeight="1" x14ac:dyDescent="0.35">
      <c r="A61" s="27" t="s">
        <v>116</v>
      </c>
      <c r="B61" s="30">
        <v>0.34200000000000003</v>
      </c>
      <c r="C61" s="30">
        <v>0.38900000000000001</v>
      </c>
      <c r="D61" s="30">
        <v>0.36299999999999999</v>
      </c>
      <c r="E61" s="30">
        <v>0.3271</v>
      </c>
      <c r="F61" s="30">
        <v>0.37774306711392208</v>
      </c>
      <c r="G61" s="30">
        <v>0.42508541857366844</v>
      </c>
      <c r="H61" s="147">
        <v>0.42612307696790708</v>
      </c>
      <c r="I61" s="14"/>
      <c r="J61" s="30">
        <f>(H61-B61)</f>
        <v>8.4123076967907051E-2</v>
      </c>
      <c r="K61" s="28"/>
    </row>
    <row r="62" spans="1:14" ht="18.649999999999999" customHeight="1" x14ac:dyDescent="0.35">
      <c r="A62" s="27" t="s">
        <v>117</v>
      </c>
      <c r="B62" s="31">
        <v>85245</v>
      </c>
      <c r="C62" s="31">
        <v>137780</v>
      </c>
      <c r="D62" s="31">
        <v>144346</v>
      </c>
      <c r="E62" s="31">
        <v>102495</v>
      </c>
      <c r="F62" s="31">
        <v>137807</v>
      </c>
      <c r="G62" s="31">
        <v>162530</v>
      </c>
      <c r="H62" s="144">
        <v>172352</v>
      </c>
      <c r="I62" s="14"/>
      <c r="J62" s="30">
        <f t="shared" si="5"/>
        <v>1.0218429233386122</v>
      </c>
      <c r="K62" s="47">
        <f t="shared" ref="K62:K63" si="6">B62*J62</f>
        <v>87107</v>
      </c>
    </row>
    <row r="63" spans="1:14" ht="18.649999999999999" customHeight="1" x14ac:dyDescent="0.35">
      <c r="A63" s="27" t="s">
        <v>118</v>
      </c>
      <c r="B63" s="31">
        <v>94471</v>
      </c>
      <c r="C63" s="31">
        <v>110556</v>
      </c>
      <c r="D63" s="31">
        <v>103580</v>
      </c>
      <c r="E63" s="31">
        <v>101143</v>
      </c>
      <c r="F63" s="31">
        <v>112977</v>
      </c>
      <c r="G63" s="31">
        <v>118891</v>
      </c>
      <c r="H63" s="144">
        <v>120118</v>
      </c>
      <c r="I63" s="14"/>
      <c r="J63" s="30">
        <f t="shared" si="5"/>
        <v>0.27148013676154586</v>
      </c>
      <c r="K63" s="47">
        <f t="shared" si="6"/>
        <v>25647</v>
      </c>
    </row>
    <row r="64" spans="1:14" ht="18.649999999999999" customHeight="1" x14ac:dyDescent="0.35">
      <c r="A64" s="27" t="s">
        <v>119</v>
      </c>
      <c r="B64" s="30">
        <v>0.52600000000000002</v>
      </c>
      <c r="C64" s="30">
        <v>0.44500000000000001</v>
      </c>
      <c r="D64" s="30">
        <v>0.41699999999999998</v>
      </c>
      <c r="E64" s="30">
        <v>0.49669999999999997</v>
      </c>
      <c r="F64" s="30">
        <v>0.45049524690570403</v>
      </c>
      <c r="G64" s="30">
        <v>0.42246669580450602</v>
      </c>
      <c r="H64" s="147">
        <v>0.4107019523369918</v>
      </c>
      <c r="I64" s="14"/>
      <c r="J64" s="30">
        <f>-(B64-H64)</f>
        <v>-0.11529804766300822</v>
      </c>
      <c r="K64" s="28"/>
    </row>
    <row r="65" spans="1:17" ht="18.649999999999999" customHeight="1" x14ac:dyDescent="0.35">
      <c r="A65" s="43" t="s">
        <v>120</v>
      </c>
      <c r="B65" s="44">
        <v>747837</v>
      </c>
      <c r="C65" s="44">
        <v>1227841</v>
      </c>
      <c r="D65" s="44">
        <v>1349877</v>
      </c>
      <c r="E65" s="44">
        <v>1171303</v>
      </c>
      <c r="F65" s="44">
        <v>1555903</v>
      </c>
      <c r="G65" s="44">
        <v>1624554</v>
      </c>
      <c r="H65" s="148">
        <v>1582556</v>
      </c>
      <c r="I65" s="19"/>
      <c r="J65" s="32">
        <f t="shared" si="5"/>
        <v>1.1161777232204344</v>
      </c>
      <c r="K65" s="71">
        <f>B65*J65</f>
        <v>834719</v>
      </c>
      <c r="N65" s="30"/>
    </row>
    <row r="67" spans="1:17" ht="15.5" x14ac:dyDescent="0.35">
      <c r="A67" s="24" t="s">
        <v>350</v>
      </c>
      <c r="B67" s="25"/>
      <c r="C67" s="25"/>
      <c r="D67" s="25"/>
      <c r="E67" s="25"/>
      <c r="F67" s="25"/>
      <c r="G67" s="25"/>
      <c r="H67" s="25"/>
      <c r="I67" s="25"/>
      <c r="J67" s="42" t="s">
        <v>77</v>
      </c>
      <c r="K67" s="26"/>
    </row>
    <row r="68" spans="1:17" x14ac:dyDescent="0.35">
      <c r="A68" s="27"/>
      <c r="B68" s="40">
        <v>2017</v>
      </c>
      <c r="C68" s="40">
        <v>2018</v>
      </c>
      <c r="D68" s="40">
        <v>2019</v>
      </c>
      <c r="E68" s="40">
        <v>2020</v>
      </c>
      <c r="F68" s="40">
        <v>2021</v>
      </c>
      <c r="G68" s="39">
        <v>2022</v>
      </c>
      <c r="H68" s="39">
        <v>2023</v>
      </c>
      <c r="I68" s="37"/>
      <c r="J68" s="37" t="s">
        <v>78</v>
      </c>
      <c r="K68" s="29" t="s">
        <v>79</v>
      </c>
    </row>
    <row r="69" spans="1:17" ht="20.149999999999999" customHeight="1" x14ac:dyDescent="0.35">
      <c r="A69" s="27" t="s">
        <v>121</v>
      </c>
      <c r="B69" s="31">
        <v>473609</v>
      </c>
      <c r="C69" s="31">
        <v>447282</v>
      </c>
      <c r="D69" s="31">
        <v>361684</v>
      </c>
      <c r="E69" s="31">
        <v>296009</v>
      </c>
      <c r="F69" s="31">
        <v>349913</v>
      </c>
      <c r="G69" s="31">
        <v>392039</v>
      </c>
      <c r="H69" s="144">
        <v>447346</v>
      </c>
      <c r="I69" s="14"/>
      <c r="J69" s="30">
        <f>-(B69-H69)/B69</f>
        <v>-5.5452915801853429E-2</v>
      </c>
      <c r="K69" s="47">
        <f>B69*J69</f>
        <v>-26263</v>
      </c>
      <c r="M69" s="30"/>
    </row>
    <row r="70" spans="1:17" x14ac:dyDescent="0.35">
      <c r="A70" s="27" t="s">
        <v>122</v>
      </c>
      <c r="B70" s="31">
        <v>414531</v>
      </c>
      <c r="C70" s="31">
        <v>398209</v>
      </c>
      <c r="D70" s="31">
        <v>338023</v>
      </c>
      <c r="E70" s="31">
        <v>256142</v>
      </c>
      <c r="F70" s="31">
        <v>312678</v>
      </c>
      <c r="G70" s="31">
        <v>354204</v>
      </c>
      <c r="H70" s="144">
        <v>399923</v>
      </c>
      <c r="I70" s="14"/>
      <c r="J70" s="30">
        <f>-(B70-H70)/B70</f>
        <v>-3.5239825248292646E-2</v>
      </c>
      <c r="K70" s="47">
        <f>B70*J70</f>
        <v>-14607.999999999998</v>
      </c>
      <c r="M70" s="30"/>
    </row>
    <row r="71" spans="1:17" x14ac:dyDescent="0.35">
      <c r="A71" s="27"/>
      <c r="B71" s="31"/>
      <c r="C71" s="31"/>
      <c r="D71" s="31"/>
      <c r="E71" s="31"/>
      <c r="F71" s="31"/>
      <c r="G71" s="31"/>
      <c r="H71" s="144"/>
      <c r="I71" s="14"/>
      <c r="J71" s="30"/>
      <c r="K71" s="47"/>
    </row>
    <row r="72" spans="1:17" x14ac:dyDescent="0.35">
      <c r="A72" s="27" t="s">
        <v>123</v>
      </c>
      <c r="B72" s="31">
        <v>932835</v>
      </c>
      <c r="C72" s="31">
        <v>896528</v>
      </c>
      <c r="D72" s="31">
        <v>872862</v>
      </c>
      <c r="E72" s="31">
        <v>811589</v>
      </c>
      <c r="F72" s="31">
        <v>808303</v>
      </c>
      <c r="G72" s="31">
        <v>818845</v>
      </c>
      <c r="H72" s="144">
        <v>872460</v>
      </c>
      <c r="I72" s="14"/>
      <c r="J72" s="30">
        <f>-(B72-H72)/B72</f>
        <v>-6.4722056955410126E-2</v>
      </c>
      <c r="K72" s="47">
        <f>B72*J72</f>
        <v>-60375.000000000007</v>
      </c>
      <c r="M72" s="30"/>
    </row>
    <row r="73" spans="1:17" x14ac:dyDescent="0.35">
      <c r="A73" s="27"/>
      <c r="B73" s="31"/>
      <c r="C73" s="31"/>
      <c r="D73" s="31"/>
      <c r="E73" s="31"/>
      <c r="F73" s="31"/>
      <c r="G73" s="31"/>
      <c r="H73" s="144"/>
      <c r="I73" s="14"/>
      <c r="J73" s="30"/>
      <c r="K73" s="47"/>
    </row>
    <row r="74" spans="1:17" x14ac:dyDescent="0.35">
      <c r="A74" s="27" t="s">
        <v>124</v>
      </c>
      <c r="B74" s="31">
        <v>152425</v>
      </c>
      <c r="C74" s="31">
        <v>142721</v>
      </c>
      <c r="D74" s="31">
        <v>128892</v>
      </c>
      <c r="E74" s="31">
        <v>106841</v>
      </c>
      <c r="F74" s="31">
        <v>120632</v>
      </c>
      <c r="G74" s="31">
        <v>115943</v>
      </c>
      <c r="H74" s="144">
        <v>114637</v>
      </c>
      <c r="I74" s="14"/>
      <c r="J74" s="30">
        <f>-(B74-H74)/B74</f>
        <v>-0.24791208791208791</v>
      </c>
      <c r="K74" s="47">
        <f t="shared" ref="K74:K75" si="7">B74*J74</f>
        <v>-37788</v>
      </c>
      <c r="M74" s="30"/>
    </row>
    <row r="75" spans="1:17" x14ac:dyDescent="0.35">
      <c r="A75" s="27" t="s">
        <v>125</v>
      </c>
      <c r="B75" s="31">
        <v>156683</v>
      </c>
      <c r="C75" s="31">
        <v>157293</v>
      </c>
      <c r="D75" s="31">
        <v>151926</v>
      </c>
      <c r="E75" s="31">
        <v>140855</v>
      </c>
      <c r="F75" s="31">
        <v>144644</v>
      </c>
      <c r="G75" s="31">
        <v>146616</v>
      </c>
      <c r="H75" s="144">
        <v>155957</v>
      </c>
      <c r="I75" s="14"/>
      <c r="J75" s="30">
        <f>-(B75-H75)/B75</f>
        <v>-4.6335594799691094E-3</v>
      </c>
      <c r="K75" s="47">
        <f t="shared" si="7"/>
        <v>-726</v>
      </c>
      <c r="M75" s="30"/>
    </row>
    <row r="76" spans="1:17" x14ac:dyDescent="0.35">
      <c r="A76" s="27" t="s">
        <v>126</v>
      </c>
      <c r="B76" s="70">
        <v>0.49299999999999999</v>
      </c>
      <c r="C76" s="70">
        <v>0.47599999999999998</v>
      </c>
      <c r="D76" s="70">
        <v>0.45900000000000002</v>
      </c>
      <c r="E76" s="70">
        <v>0.43130000000000002</v>
      </c>
      <c r="F76" s="70">
        <v>0.45500000000000002</v>
      </c>
      <c r="G76" s="70">
        <v>0.44158836680517521</v>
      </c>
      <c r="H76" s="149">
        <v>0.42364945268557325</v>
      </c>
      <c r="I76" s="14"/>
      <c r="J76" s="70">
        <f>(H76-B76)</f>
        <v>-6.9350547314426747E-2</v>
      </c>
      <c r="K76" s="28"/>
      <c r="M76" s="70"/>
    </row>
    <row r="77" spans="1:17" x14ac:dyDescent="0.35">
      <c r="A77" s="27"/>
      <c r="B77" s="14"/>
      <c r="C77" s="14"/>
      <c r="D77" s="14"/>
      <c r="E77" s="14"/>
      <c r="F77" s="14"/>
      <c r="G77" s="14"/>
      <c r="H77" s="145"/>
      <c r="I77" s="14"/>
      <c r="J77" s="30"/>
      <c r="K77" s="28"/>
    </row>
    <row r="78" spans="1:17" x14ac:dyDescent="0.35">
      <c r="A78" s="27" t="s">
        <v>127</v>
      </c>
      <c r="B78" s="72">
        <v>10.5</v>
      </c>
      <c r="C78" s="72">
        <v>11</v>
      </c>
      <c r="D78" s="72">
        <v>12</v>
      </c>
      <c r="E78" s="72">
        <v>12.5</v>
      </c>
      <c r="F78" s="72">
        <v>13.75</v>
      </c>
      <c r="G78" s="97">
        <v>14</v>
      </c>
      <c r="H78" s="150">
        <v>15.63</v>
      </c>
      <c r="I78" s="14"/>
      <c r="J78" s="30">
        <f>-(B78-H78)/B78</f>
        <v>0.48857142857142866</v>
      </c>
      <c r="K78" s="73">
        <f>B78*J78</f>
        <v>5.1300000000000008</v>
      </c>
      <c r="M78" s="30"/>
      <c r="N78" s="30"/>
      <c r="O78" s="30"/>
      <c r="P78" s="30"/>
      <c r="Q78" s="30"/>
    </row>
    <row r="79" spans="1:17" x14ac:dyDescent="0.35">
      <c r="A79" s="43" t="s">
        <v>128</v>
      </c>
      <c r="B79" s="19">
        <v>30</v>
      </c>
      <c r="C79" s="19">
        <v>30</v>
      </c>
      <c r="D79" s="19">
        <v>30</v>
      </c>
      <c r="E79" s="19">
        <v>32</v>
      </c>
      <c r="F79" s="19">
        <v>32</v>
      </c>
      <c r="G79" s="98">
        <v>32</v>
      </c>
      <c r="H79" s="151">
        <v>35</v>
      </c>
      <c r="I79" s="19"/>
      <c r="J79" s="32">
        <f>-(B79-H79)/B79</f>
        <v>0.16666666666666666</v>
      </c>
      <c r="K79" s="33">
        <f>B79*J79</f>
        <v>5</v>
      </c>
      <c r="M79" s="30"/>
    </row>
    <row r="80" spans="1:17" ht="19" customHeight="1" x14ac:dyDescent="0.35"/>
    <row r="81" spans="1:11" ht="15.5" x14ac:dyDescent="0.35">
      <c r="A81" s="24" t="s">
        <v>351</v>
      </c>
      <c r="B81" s="25"/>
      <c r="C81" s="25"/>
      <c r="D81" s="25"/>
      <c r="E81" s="25"/>
      <c r="F81" s="25"/>
      <c r="G81" s="25"/>
      <c r="H81" s="26"/>
    </row>
    <row r="82" spans="1:11" x14ac:dyDescent="0.35">
      <c r="A82" s="27"/>
      <c r="B82" s="40">
        <v>2017</v>
      </c>
      <c r="C82" s="40">
        <v>2018</v>
      </c>
      <c r="D82" s="40">
        <v>2019</v>
      </c>
      <c r="E82" s="40">
        <v>2020</v>
      </c>
      <c r="F82" s="40">
        <v>2021</v>
      </c>
      <c r="G82" s="39">
        <v>2022</v>
      </c>
      <c r="H82" s="153">
        <v>2023</v>
      </c>
      <c r="J82" s="125" t="s">
        <v>396</v>
      </c>
    </row>
    <row r="83" spans="1:11" ht="17.149999999999999" customHeight="1" x14ac:dyDescent="0.35">
      <c r="A83" s="27" t="s">
        <v>175</v>
      </c>
      <c r="B83" s="59">
        <v>36852</v>
      </c>
      <c r="C83" s="59">
        <v>13033</v>
      </c>
      <c r="D83" s="59">
        <v>11708</v>
      </c>
      <c r="E83" s="59">
        <v>9633</v>
      </c>
      <c r="F83" s="96">
        <v>9029</v>
      </c>
      <c r="G83" s="96">
        <v>9241</v>
      </c>
      <c r="H83" s="152">
        <v>9881</v>
      </c>
      <c r="J83" s="35">
        <f>(H83-G83)/G83</f>
        <v>6.9256573963856732E-2</v>
      </c>
    </row>
    <row r="84" spans="1:11" ht="17.149999999999999" customHeight="1" x14ac:dyDescent="0.35">
      <c r="A84" s="27" t="s">
        <v>176</v>
      </c>
      <c r="B84" s="59">
        <v>299520</v>
      </c>
      <c r="C84" s="59">
        <v>280525</v>
      </c>
      <c r="D84" s="59">
        <v>270519</v>
      </c>
      <c r="E84" s="59">
        <v>246168</v>
      </c>
      <c r="F84" s="96">
        <v>241014</v>
      </c>
      <c r="G84" s="96">
        <v>271900</v>
      </c>
      <c r="H84" s="152">
        <v>249418</v>
      </c>
      <c r="J84" s="35">
        <f t="shared" ref="J84:J93" si="8">(H84-G84)/G84</f>
        <v>-8.2684810592129454E-2</v>
      </c>
    </row>
    <row r="85" spans="1:11" ht="17.149999999999999" customHeight="1" x14ac:dyDescent="0.35">
      <c r="A85" s="27" t="s">
        <v>177</v>
      </c>
      <c r="B85" s="59">
        <v>13412</v>
      </c>
      <c r="C85" s="59">
        <v>11596</v>
      </c>
      <c r="D85" s="59">
        <v>10456</v>
      </c>
      <c r="E85" s="59">
        <v>27293</v>
      </c>
      <c r="F85" s="96">
        <v>23932</v>
      </c>
      <c r="G85" s="96">
        <v>15883</v>
      </c>
      <c r="H85" s="152">
        <v>37731</v>
      </c>
      <c r="J85" s="35">
        <f t="shared" si="8"/>
        <v>1.3755587735314487</v>
      </c>
      <c r="K85" t="s">
        <v>397</v>
      </c>
    </row>
    <row r="86" spans="1:11" ht="17.149999999999999" customHeight="1" x14ac:dyDescent="0.35">
      <c r="A86" s="27" t="s">
        <v>178</v>
      </c>
      <c r="B86" s="59">
        <v>74541</v>
      </c>
      <c r="C86" s="59">
        <v>76969</v>
      </c>
      <c r="D86" s="59">
        <v>77665</v>
      </c>
      <c r="E86" s="59">
        <v>71343</v>
      </c>
      <c r="F86" s="96">
        <v>67688</v>
      </c>
      <c r="G86" s="96">
        <v>68166</v>
      </c>
      <c r="H86" s="152">
        <v>69525</v>
      </c>
      <c r="J86" s="35">
        <f t="shared" si="8"/>
        <v>1.9936625297068921E-2</v>
      </c>
    </row>
    <row r="87" spans="1:11" ht="17.149999999999999" customHeight="1" x14ac:dyDescent="0.35">
      <c r="A87" s="27" t="s">
        <v>179</v>
      </c>
      <c r="B87" s="59">
        <v>44491</v>
      </c>
      <c r="C87" s="59">
        <v>24204</v>
      </c>
      <c r="D87" s="59">
        <v>23490</v>
      </c>
      <c r="E87" s="59">
        <v>20382</v>
      </c>
      <c r="F87" s="96">
        <v>18190</v>
      </c>
      <c r="G87" s="96">
        <v>18547</v>
      </c>
      <c r="H87" s="152">
        <v>20733</v>
      </c>
      <c r="J87" s="35">
        <f t="shared" si="8"/>
        <v>0.1178627271256807</v>
      </c>
    </row>
    <row r="88" spans="1:11" ht="17.149999999999999" customHeight="1" x14ac:dyDescent="0.35">
      <c r="A88" s="27" t="s">
        <v>180</v>
      </c>
      <c r="B88" s="59">
        <v>348558</v>
      </c>
      <c r="C88" s="59">
        <v>354067</v>
      </c>
      <c r="D88" s="59">
        <v>350335</v>
      </c>
      <c r="E88" s="59">
        <v>330200</v>
      </c>
      <c r="F88" s="96">
        <v>329341</v>
      </c>
      <c r="G88" s="96">
        <v>326706</v>
      </c>
      <c r="H88" s="152">
        <v>344926</v>
      </c>
      <c r="J88" s="35">
        <f t="shared" si="8"/>
        <v>5.5768795185885782E-2</v>
      </c>
    </row>
    <row r="89" spans="1:11" ht="17.149999999999999" customHeight="1" x14ac:dyDescent="0.35">
      <c r="A89" s="27" t="s">
        <v>181</v>
      </c>
      <c r="B89" s="59">
        <v>454702</v>
      </c>
      <c r="C89" s="59">
        <v>449786</v>
      </c>
      <c r="D89" s="59">
        <v>437091</v>
      </c>
      <c r="E89" s="59">
        <v>397109</v>
      </c>
      <c r="F89" s="96">
        <v>387711</v>
      </c>
      <c r="G89" s="96">
        <v>388270</v>
      </c>
      <c r="H89" s="152">
        <v>406098</v>
      </c>
      <c r="J89" s="35">
        <f t="shared" si="8"/>
        <v>4.5916501403662401E-2</v>
      </c>
    </row>
    <row r="90" spans="1:11" ht="17.149999999999999" customHeight="1" x14ac:dyDescent="0.35">
      <c r="A90" s="27" t="s">
        <v>182</v>
      </c>
      <c r="B90" s="59">
        <v>2602</v>
      </c>
      <c r="C90" s="59">
        <v>10582</v>
      </c>
      <c r="D90" s="59">
        <v>4986</v>
      </c>
      <c r="E90" s="59">
        <v>3800</v>
      </c>
      <c r="F90" s="96">
        <v>3589</v>
      </c>
      <c r="G90" s="96">
        <v>3707</v>
      </c>
      <c r="H90" s="152">
        <v>4194</v>
      </c>
      <c r="J90" s="35">
        <f t="shared" si="8"/>
        <v>0.13137307796061506</v>
      </c>
    </row>
    <row r="91" spans="1:11" ht="17.149999999999999" customHeight="1" x14ac:dyDescent="0.35">
      <c r="A91" s="27" t="s">
        <v>183</v>
      </c>
      <c r="B91" s="59">
        <v>928198</v>
      </c>
      <c r="C91" s="59">
        <v>896489</v>
      </c>
      <c r="D91" s="59">
        <v>872862</v>
      </c>
      <c r="E91" s="59">
        <v>811581</v>
      </c>
      <c r="F91" s="96">
        <v>808303</v>
      </c>
      <c r="G91" s="96">
        <v>818646</v>
      </c>
      <c r="H91" s="152">
        <v>872460</v>
      </c>
      <c r="J91" s="35">
        <f t="shared" si="8"/>
        <v>6.5735372798498989E-2</v>
      </c>
    </row>
    <row r="92" spans="1:11" ht="17.149999999999999" customHeight="1" x14ac:dyDescent="0.35">
      <c r="A92" s="27" t="s">
        <v>184</v>
      </c>
      <c r="B92" s="59">
        <v>50027</v>
      </c>
      <c r="C92" s="59">
        <v>50707</v>
      </c>
      <c r="D92" s="59">
        <v>52365</v>
      </c>
      <c r="E92" s="59">
        <v>50330</v>
      </c>
      <c r="F92" s="96">
        <v>44882</v>
      </c>
      <c r="G92" s="96">
        <v>44028</v>
      </c>
      <c r="H92" s="152">
        <v>44888</v>
      </c>
      <c r="J92" s="35">
        <f t="shared" si="8"/>
        <v>1.9533024438993369E-2</v>
      </c>
    </row>
    <row r="93" spans="1:11" ht="17.149999999999999" customHeight="1" x14ac:dyDescent="0.35">
      <c r="A93" s="27" t="s">
        <v>185</v>
      </c>
      <c r="B93" s="59">
        <v>21190</v>
      </c>
      <c r="C93" s="59">
        <v>19109</v>
      </c>
      <c r="D93" s="59">
        <v>20773</v>
      </c>
      <c r="E93" s="59">
        <v>11150</v>
      </c>
      <c r="F93" s="96">
        <v>12187</v>
      </c>
      <c r="G93" s="96">
        <v>9200</v>
      </c>
      <c r="H93" s="152">
        <v>11449</v>
      </c>
      <c r="J93" s="35">
        <f t="shared" si="8"/>
        <v>0.24445652173913043</v>
      </c>
    </row>
    <row r="94" spans="1:11" ht="20.5" customHeight="1" x14ac:dyDescent="0.35">
      <c r="A94" s="82" t="s">
        <v>186</v>
      </c>
      <c r="B94" s="19"/>
      <c r="C94" s="19"/>
      <c r="D94" s="19"/>
      <c r="E94" s="19"/>
      <c r="F94" s="19"/>
      <c r="G94" s="19"/>
      <c r="H94" s="33"/>
    </row>
    <row r="96" spans="1:11" x14ac:dyDescent="0.35">
      <c r="A96" t="s">
        <v>174</v>
      </c>
    </row>
  </sheetData>
  <phoneticPr fontId="6" type="noConversion"/>
  <pageMargins left="0.7" right="0.7" top="0.75" bottom="0.75" header="0.3" footer="0.3"/>
  <pageSetup paperSize="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F3ABE-973D-4F4C-8C28-5EF7BFB85536}">
  <dimension ref="A1:N85"/>
  <sheetViews>
    <sheetView showGridLines="0" workbookViewId="0"/>
  </sheetViews>
  <sheetFormatPr defaultRowHeight="14.5" x14ac:dyDescent="0.35"/>
  <cols>
    <col min="1" max="1" width="50.81640625" customWidth="1"/>
    <col min="2" max="8" width="12" customWidth="1"/>
    <col min="9" max="9" width="2.54296875" customWidth="1"/>
    <col min="10" max="10" width="10" customWidth="1"/>
    <col min="11" max="11" width="16.54296875" customWidth="1"/>
  </cols>
  <sheetData>
    <row r="1" spans="1:13" ht="21" x14ac:dyDescent="0.5">
      <c r="A1" s="41" t="s">
        <v>352</v>
      </c>
    </row>
    <row r="2" spans="1:13" x14ac:dyDescent="0.35">
      <c r="A2" t="s">
        <v>129</v>
      </c>
    </row>
    <row r="3" spans="1:13" x14ac:dyDescent="0.35">
      <c r="A3" s="79" t="s">
        <v>340</v>
      </c>
    </row>
    <row r="5" spans="1:13" ht="15.5" x14ac:dyDescent="0.35">
      <c r="A5" s="24" t="s">
        <v>344</v>
      </c>
      <c r="B5" s="25"/>
      <c r="C5" s="25"/>
      <c r="D5" s="25"/>
      <c r="E5" s="25"/>
      <c r="F5" s="25"/>
      <c r="G5" s="25"/>
      <c r="H5" s="25"/>
      <c r="I5" s="25"/>
      <c r="J5" s="42" t="s">
        <v>77</v>
      </c>
      <c r="K5" s="26"/>
    </row>
    <row r="6" spans="1:13" ht="20.5" customHeight="1" x14ac:dyDescent="0.35">
      <c r="A6" s="27"/>
      <c r="B6" s="39">
        <v>2017</v>
      </c>
      <c r="C6" s="39">
        <v>2018</v>
      </c>
      <c r="D6" s="39">
        <v>2019</v>
      </c>
      <c r="E6" s="39">
        <v>2020</v>
      </c>
      <c r="F6" s="39">
        <v>2021</v>
      </c>
      <c r="G6" s="39">
        <v>2022</v>
      </c>
      <c r="H6" s="39">
        <v>2023</v>
      </c>
      <c r="I6" s="19"/>
      <c r="J6" s="37" t="s">
        <v>78</v>
      </c>
      <c r="K6" s="29" t="s">
        <v>79</v>
      </c>
    </row>
    <row r="7" spans="1:13" x14ac:dyDescent="0.35">
      <c r="A7" s="27" t="s">
        <v>80</v>
      </c>
      <c r="B7" s="102">
        <v>24612</v>
      </c>
      <c r="C7" s="102">
        <v>24408</v>
      </c>
      <c r="D7" s="102">
        <v>23778</v>
      </c>
      <c r="E7" s="102">
        <v>22654</v>
      </c>
      <c r="F7" s="102">
        <v>22906</v>
      </c>
      <c r="G7" s="102">
        <v>23160</v>
      </c>
      <c r="H7" s="157">
        <v>23287</v>
      </c>
      <c r="J7" s="30">
        <f>-(B7-H7)/B7</f>
        <v>-5.3835527385015437E-2</v>
      </c>
      <c r="K7" s="83">
        <f>H7-B7</f>
        <v>-1325</v>
      </c>
    </row>
    <row r="8" spans="1:13" x14ac:dyDescent="0.35">
      <c r="A8" s="43" t="s">
        <v>81</v>
      </c>
      <c r="B8" s="103">
        <v>8529</v>
      </c>
      <c r="C8" s="103" t="s">
        <v>263</v>
      </c>
      <c r="D8" s="103" t="s">
        <v>264</v>
      </c>
      <c r="E8" s="103">
        <v>6685</v>
      </c>
      <c r="F8" s="103">
        <v>5724</v>
      </c>
      <c r="G8" s="103">
        <v>5728</v>
      </c>
      <c r="H8" s="163">
        <v>5014</v>
      </c>
      <c r="I8" s="19"/>
      <c r="J8" s="32">
        <f>-(B8-H8)/B8</f>
        <v>-0.41212334388556687</v>
      </c>
      <c r="K8" s="45">
        <f>H8-B8</f>
        <v>-3515</v>
      </c>
    </row>
    <row r="9" spans="1:13" x14ac:dyDescent="0.35">
      <c r="J9" s="35"/>
      <c r="K9" s="34"/>
    </row>
    <row r="10" spans="1:13" ht="15.5" x14ac:dyDescent="0.35">
      <c r="A10" s="24" t="s">
        <v>345</v>
      </c>
      <c r="B10" s="25"/>
      <c r="C10" s="25"/>
      <c r="D10" s="25"/>
      <c r="E10" s="25"/>
      <c r="F10" s="25"/>
      <c r="G10" s="25"/>
      <c r="H10" s="25"/>
      <c r="I10" s="25"/>
      <c r="J10" s="42" t="s">
        <v>77</v>
      </c>
      <c r="K10" s="46"/>
    </row>
    <row r="11" spans="1:13" ht="19" customHeight="1" x14ac:dyDescent="0.35">
      <c r="A11" s="27"/>
      <c r="B11" s="40">
        <v>2017</v>
      </c>
      <c r="C11" s="40">
        <v>2018</v>
      </c>
      <c r="D11" s="40">
        <v>2019</v>
      </c>
      <c r="E11" s="40">
        <v>2020</v>
      </c>
      <c r="F11" s="40">
        <v>2021</v>
      </c>
      <c r="G11" s="39">
        <v>2022</v>
      </c>
      <c r="H11" s="39">
        <v>2023</v>
      </c>
      <c r="I11" s="19"/>
      <c r="J11" s="104" t="s">
        <v>78</v>
      </c>
      <c r="K11" s="29" t="s">
        <v>79</v>
      </c>
    </row>
    <row r="12" spans="1:13" x14ac:dyDescent="0.35">
      <c r="A12" s="27" t="s">
        <v>82</v>
      </c>
      <c r="B12" s="31">
        <v>1217</v>
      </c>
      <c r="C12" s="31">
        <v>1324</v>
      </c>
      <c r="D12" s="31">
        <v>2742</v>
      </c>
      <c r="E12" s="31">
        <v>2732</v>
      </c>
      <c r="F12" s="31">
        <v>2681</v>
      </c>
      <c r="G12" s="31">
        <v>2933</v>
      </c>
      <c r="H12" s="144">
        <v>2659</v>
      </c>
      <c r="J12" s="30">
        <f>-(B12-H12)/B12</f>
        <v>1.1848808545603944</v>
      </c>
      <c r="K12" s="47">
        <f>B12*J12</f>
        <v>1442</v>
      </c>
      <c r="M12" s="105"/>
    </row>
    <row r="13" spans="1:13" x14ac:dyDescent="0.35">
      <c r="A13" s="27" t="s">
        <v>83</v>
      </c>
      <c r="B13" s="106">
        <v>3995</v>
      </c>
      <c r="C13" s="106" t="s">
        <v>265</v>
      </c>
      <c r="D13" s="106" t="s">
        <v>266</v>
      </c>
      <c r="E13" s="106">
        <v>5243</v>
      </c>
      <c r="F13" s="106">
        <v>5101</v>
      </c>
      <c r="G13" s="106">
        <v>5217</v>
      </c>
      <c r="H13" s="162">
        <v>5519</v>
      </c>
      <c r="J13" s="30">
        <f>-(B13-H13)/B13</f>
        <v>0.38147684605757198</v>
      </c>
      <c r="K13" s="47">
        <f>B13*J13</f>
        <v>1524</v>
      </c>
    </row>
    <row r="14" spans="1:13" x14ac:dyDescent="0.35">
      <c r="A14" s="48" t="s">
        <v>1</v>
      </c>
      <c r="B14" s="49">
        <v>0.30499999999999999</v>
      </c>
      <c r="C14" s="49">
        <v>0.28499999999999998</v>
      </c>
      <c r="D14" s="49">
        <v>0.51500000000000001</v>
      </c>
      <c r="E14" s="49">
        <v>0.52100000000000002</v>
      </c>
      <c r="F14" s="49">
        <f>F12/F13</f>
        <v>0.52558321897667126</v>
      </c>
      <c r="G14" s="49">
        <v>0.56200000000000006</v>
      </c>
      <c r="H14" s="149">
        <v>0.48179017938032254</v>
      </c>
      <c r="I14" s="107"/>
      <c r="J14" s="51">
        <f>(H14-B14)</f>
        <v>0.17679017938032254</v>
      </c>
      <c r="K14" s="28"/>
    </row>
    <row r="15" spans="1:13" x14ac:dyDescent="0.35">
      <c r="A15" s="27"/>
      <c r="H15" s="8"/>
      <c r="J15" s="30"/>
      <c r="K15" s="28"/>
    </row>
    <row r="16" spans="1:13" x14ac:dyDescent="0.35">
      <c r="A16" s="27" t="s">
        <v>84</v>
      </c>
      <c r="B16" s="34" t="s">
        <v>93</v>
      </c>
      <c r="C16" s="31">
        <v>2433</v>
      </c>
      <c r="D16" s="31">
        <v>2584</v>
      </c>
      <c r="E16" s="31">
        <v>2219</v>
      </c>
      <c r="F16" s="31">
        <v>2178</v>
      </c>
      <c r="G16" s="31">
        <v>2370</v>
      </c>
      <c r="H16" s="144">
        <v>2476</v>
      </c>
      <c r="J16" s="30">
        <f>-(C16-H16)/C16</f>
        <v>1.7673653925195234E-2</v>
      </c>
      <c r="K16" s="47">
        <f>C16*J16</f>
        <v>43.000000000000007</v>
      </c>
    </row>
    <row r="17" spans="1:11" x14ac:dyDescent="0.35">
      <c r="A17" s="27" t="s">
        <v>85</v>
      </c>
      <c r="B17" s="34" t="s">
        <v>93</v>
      </c>
      <c r="C17" s="106">
        <v>5992</v>
      </c>
      <c r="D17" s="106">
        <v>5817</v>
      </c>
      <c r="E17" s="106">
        <v>5894</v>
      </c>
      <c r="F17" s="106">
        <v>4926</v>
      </c>
      <c r="G17" s="106">
        <v>5176</v>
      </c>
      <c r="H17" s="162">
        <v>5296</v>
      </c>
      <c r="J17" s="30">
        <f>-(C17-H17)/C17</f>
        <v>-0.11615487316421896</v>
      </c>
      <c r="K17" s="47">
        <f>C17*J17</f>
        <v>-696</v>
      </c>
    </row>
    <row r="18" spans="1:11" x14ac:dyDescent="0.35">
      <c r="A18" s="48" t="s">
        <v>86</v>
      </c>
      <c r="B18" s="108" t="s">
        <v>93</v>
      </c>
      <c r="C18" s="49">
        <v>0.40600000000000003</v>
      </c>
      <c r="D18" s="49">
        <v>0.44400000000000001</v>
      </c>
      <c r="E18" s="49">
        <v>0.376</v>
      </c>
      <c r="F18" s="49">
        <f>F16/F17</f>
        <v>0.44214372716199757</v>
      </c>
      <c r="G18" s="49">
        <v>0.45800000000000002</v>
      </c>
      <c r="H18" s="149">
        <v>0.46752265861027192</v>
      </c>
      <c r="I18" s="107"/>
      <c r="J18" s="51">
        <f>(H18-C18)</f>
        <v>6.1522658610271896E-2</v>
      </c>
      <c r="K18" s="28"/>
    </row>
    <row r="19" spans="1:11" x14ac:dyDescent="0.35">
      <c r="A19" s="27"/>
      <c r="B19" s="34"/>
      <c r="H19" s="8"/>
      <c r="J19" s="30"/>
      <c r="K19" s="28"/>
    </row>
    <row r="20" spans="1:11" x14ac:dyDescent="0.35">
      <c r="A20" s="27" t="s">
        <v>0</v>
      </c>
      <c r="B20" s="34" t="s">
        <v>93</v>
      </c>
      <c r="C20" s="109">
        <v>5864</v>
      </c>
      <c r="D20" s="109">
        <v>6206</v>
      </c>
      <c r="E20" s="109">
        <v>7117</v>
      </c>
      <c r="F20" s="109">
        <v>7262.69</v>
      </c>
      <c r="G20" s="109">
        <v>7948.79</v>
      </c>
      <c r="H20" s="175">
        <v>8551.4500000000007</v>
      </c>
      <c r="J20" s="30">
        <f>-(C20-H20)/C20</f>
        <v>0.45829638472032752</v>
      </c>
      <c r="K20" s="67">
        <f>C20*J20</f>
        <v>2687.4500000000007</v>
      </c>
    </row>
    <row r="21" spans="1:11" x14ac:dyDescent="0.35">
      <c r="A21" s="27"/>
      <c r="B21" s="34"/>
      <c r="H21" s="8"/>
      <c r="J21" s="30"/>
      <c r="K21" s="28"/>
    </row>
    <row r="22" spans="1:11" x14ac:dyDescent="0.35">
      <c r="A22" s="27" t="s">
        <v>87</v>
      </c>
      <c r="B22" s="34" t="s">
        <v>93</v>
      </c>
      <c r="C22" s="34" t="s">
        <v>93</v>
      </c>
      <c r="D22" s="31">
        <v>2311</v>
      </c>
      <c r="E22" s="31">
        <v>1712</v>
      </c>
      <c r="F22" s="31">
        <v>1896</v>
      </c>
      <c r="G22" s="31">
        <v>2232</v>
      </c>
      <c r="H22" s="144">
        <v>1863</v>
      </c>
      <c r="J22" s="30">
        <f>-(D22-H22)/D22</f>
        <v>-0.19385547382085677</v>
      </c>
      <c r="K22" s="47">
        <f>D22*J22</f>
        <v>-448</v>
      </c>
    </row>
    <row r="23" spans="1:11" x14ac:dyDescent="0.35">
      <c r="A23" s="27" t="s">
        <v>88</v>
      </c>
      <c r="B23" s="34" t="s">
        <v>93</v>
      </c>
      <c r="C23" s="34" t="s">
        <v>93</v>
      </c>
      <c r="D23" s="106">
        <v>6106</v>
      </c>
      <c r="E23" s="106">
        <v>5598</v>
      </c>
      <c r="F23" s="106">
        <v>5333</v>
      </c>
      <c r="G23" s="106">
        <v>5243</v>
      </c>
      <c r="H23" s="162">
        <v>5122</v>
      </c>
      <c r="J23" s="30">
        <f>-(D23-H23)/D23</f>
        <v>-0.16115296429741238</v>
      </c>
      <c r="K23" s="47">
        <f>D23*J23</f>
        <v>-984</v>
      </c>
    </row>
    <row r="24" spans="1:11" x14ac:dyDescent="0.35">
      <c r="A24" s="48" t="s">
        <v>89</v>
      </c>
      <c r="B24" s="108" t="s">
        <v>93</v>
      </c>
      <c r="C24" s="108" t="s">
        <v>93</v>
      </c>
      <c r="D24" s="49">
        <v>0.378</v>
      </c>
      <c r="E24" s="49">
        <v>0.30599999999999999</v>
      </c>
      <c r="F24" s="49">
        <f>F22/F23</f>
        <v>0.35552222013875867</v>
      </c>
      <c r="G24" s="49">
        <v>0.42599999999999999</v>
      </c>
      <c r="H24" s="149">
        <v>0.36372510737992969</v>
      </c>
      <c r="I24" s="107"/>
      <c r="J24" s="51">
        <f>(H24-D24)</f>
        <v>-1.4274892620070312E-2</v>
      </c>
      <c r="K24" s="28"/>
    </row>
    <row r="25" spans="1:11" x14ac:dyDescent="0.35">
      <c r="A25" s="27"/>
      <c r="B25" s="34"/>
      <c r="C25" s="34"/>
      <c r="H25" s="8"/>
      <c r="J25" s="30"/>
      <c r="K25" s="28"/>
    </row>
    <row r="26" spans="1:11" x14ac:dyDescent="0.35">
      <c r="A26" s="27" t="s">
        <v>90</v>
      </c>
      <c r="B26" s="34" t="s">
        <v>93</v>
      </c>
      <c r="C26" s="34" t="s">
        <v>93</v>
      </c>
      <c r="D26" s="31">
        <v>47</v>
      </c>
      <c r="E26" s="31">
        <v>233</v>
      </c>
      <c r="F26" s="31">
        <v>264</v>
      </c>
      <c r="G26" s="31">
        <v>413</v>
      </c>
      <c r="H26" s="144">
        <v>505</v>
      </c>
      <c r="J26" s="30">
        <f>-(D26-H26)/D26</f>
        <v>9.7446808510638299</v>
      </c>
      <c r="K26" s="47">
        <f>D26*J26</f>
        <v>458</v>
      </c>
    </row>
    <row r="27" spans="1:11" x14ac:dyDescent="0.35">
      <c r="A27" s="27" t="s">
        <v>91</v>
      </c>
      <c r="B27" s="34" t="s">
        <v>93</v>
      </c>
      <c r="C27" s="34" t="s">
        <v>93</v>
      </c>
      <c r="D27" s="31">
        <v>418</v>
      </c>
      <c r="E27" s="31">
        <v>766</v>
      </c>
      <c r="F27" s="31">
        <v>834</v>
      </c>
      <c r="G27" s="31">
        <v>1002</v>
      </c>
      <c r="H27" s="144">
        <v>1119</v>
      </c>
      <c r="J27" s="30">
        <f>-(D27-H27)/D27</f>
        <v>1.6770334928229664</v>
      </c>
      <c r="K27" s="47">
        <f>D27*J27</f>
        <v>701</v>
      </c>
    </row>
    <row r="28" spans="1:11" x14ac:dyDescent="0.35">
      <c r="A28" s="54" t="s">
        <v>92</v>
      </c>
      <c r="B28" s="55" t="s">
        <v>93</v>
      </c>
      <c r="C28" s="55" t="s">
        <v>93</v>
      </c>
      <c r="D28" s="56">
        <v>0.112</v>
      </c>
      <c r="E28" s="56">
        <v>0.30420000000000003</v>
      </c>
      <c r="F28" s="56">
        <f>F26/F27</f>
        <v>0.31654676258992803</v>
      </c>
      <c r="G28" s="56">
        <v>0.41199999999999998</v>
      </c>
      <c r="H28" s="146">
        <v>0.45129579982126899</v>
      </c>
      <c r="I28" s="57"/>
      <c r="J28" s="58">
        <f>(H28-D28)</f>
        <v>0.33929579982126901</v>
      </c>
      <c r="K28" s="33"/>
    </row>
    <row r="30" spans="1:11" ht="15.5" x14ac:dyDescent="0.35">
      <c r="A30" s="24" t="s">
        <v>346</v>
      </c>
      <c r="B30" s="25"/>
      <c r="C30" s="25"/>
      <c r="D30" s="25"/>
      <c r="E30" s="25"/>
      <c r="F30" s="25"/>
      <c r="G30" s="25"/>
      <c r="H30" s="25"/>
      <c r="I30" s="25"/>
      <c r="J30" s="42" t="s">
        <v>77</v>
      </c>
      <c r="K30" s="26"/>
    </row>
    <row r="31" spans="1:11" ht="20.5" customHeight="1" x14ac:dyDescent="0.35">
      <c r="A31" s="27"/>
      <c r="B31" s="40">
        <v>2017</v>
      </c>
      <c r="C31" s="40">
        <v>2018</v>
      </c>
      <c r="D31" s="40">
        <v>2019</v>
      </c>
      <c r="E31" s="40">
        <v>2020</v>
      </c>
      <c r="F31" s="40">
        <v>2021</v>
      </c>
      <c r="G31" s="39">
        <v>2022</v>
      </c>
      <c r="H31" s="39">
        <v>2023</v>
      </c>
      <c r="I31" s="37"/>
      <c r="J31" s="37" t="s">
        <v>78</v>
      </c>
      <c r="K31" s="29" t="s">
        <v>79</v>
      </c>
    </row>
    <row r="32" spans="1:11" ht="17.5" customHeight="1" x14ac:dyDescent="0.35">
      <c r="A32" s="27" t="s">
        <v>98</v>
      </c>
      <c r="B32" s="110">
        <v>70</v>
      </c>
      <c r="C32" s="110">
        <v>22</v>
      </c>
      <c r="D32" s="110">
        <v>24</v>
      </c>
      <c r="E32" s="110">
        <v>67</v>
      </c>
      <c r="F32" s="110">
        <v>22</v>
      </c>
      <c r="G32" s="110">
        <v>45</v>
      </c>
      <c r="H32" s="176">
        <v>58</v>
      </c>
      <c r="J32" s="30">
        <f>-(B32-H32)/B32</f>
        <v>-0.17142857142857143</v>
      </c>
      <c r="K32" s="83">
        <f t="shared" ref="K32:K37" si="0">B32*J32</f>
        <v>-12</v>
      </c>
    </row>
    <row r="33" spans="1:11" ht="17.5" customHeight="1" x14ac:dyDescent="0.35">
      <c r="A33" s="27" t="s">
        <v>99</v>
      </c>
      <c r="B33" s="110">
        <v>298</v>
      </c>
      <c r="C33" s="110" t="s">
        <v>267</v>
      </c>
      <c r="D33" s="110" t="s">
        <v>268</v>
      </c>
      <c r="E33" s="110">
        <v>317</v>
      </c>
      <c r="F33" s="110">
        <v>322</v>
      </c>
      <c r="G33" s="110">
        <v>392</v>
      </c>
      <c r="H33" s="176">
        <v>362</v>
      </c>
      <c r="J33" s="30">
        <f t="shared" ref="J33:J36" si="1">-(B33-H33)/B33</f>
        <v>0.21476510067114093</v>
      </c>
      <c r="K33" s="83">
        <f t="shared" si="0"/>
        <v>64</v>
      </c>
    </row>
    <row r="34" spans="1:11" ht="17.5" customHeight="1" x14ac:dyDescent="0.35">
      <c r="A34" s="27" t="s">
        <v>100</v>
      </c>
      <c r="B34" s="110">
        <v>805</v>
      </c>
      <c r="C34" s="110" t="s">
        <v>269</v>
      </c>
      <c r="D34" s="110" t="s">
        <v>270</v>
      </c>
      <c r="E34" s="110">
        <v>2545</v>
      </c>
      <c r="F34" s="110">
        <v>2463</v>
      </c>
      <c r="G34" s="110">
        <v>2647</v>
      </c>
      <c r="H34" s="176">
        <v>2376</v>
      </c>
      <c r="J34" s="30">
        <f t="shared" si="1"/>
        <v>1.9515527950310558</v>
      </c>
      <c r="K34" s="83">
        <f t="shared" si="0"/>
        <v>1571</v>
      </c>
    </row>
    <row r="35" spans="1:11" ht="17.5" customHeight="1" x14ac:dyDescent="0.35">
      <c r="A35" s="27" t="s">
        <v>101</v>
      </c>
      <c r="B35" s="34">
        <v>90</v>
      </c>
      <c r="C35" s="110" t="s">
        <v>271</v>
      </c>
      <c r="D35" s="110" t="s">
        <v>272</v>
      </c>
      <c r="E35" s="110">
        <v>34</v>
      </c>
      <c r="F35" s="110">
        <v>65</v>
      </c>
      <c r="G35" s="110">
        <v>94</v>
      </c>
      <c r="H35" s="176">
        <v>78</v>
      </c>
      <c r="J35" s="30">
        <f t="shared" si="1"/>
        <v>-0.13333333333333333</v>
      </c>
      <c r="K35" s="83">
        <f t="shared" si="0"/>
        <v>-12</v>
      </c>
    </row>
    <row r="36" spans="1:11" ht="17.5" customHeight="1" x14ac:dyDescent="0.35">
      <c r="A36" s="27" t="s">
        <v>102</v>
      </c>
      <c r="B36" s="110">
        <v>111</v>
      </c>
      <c r="C36" s="110" t="s">
        <v>273</v>
      </c>
      <c r="D36" s="110" t="s">
        <v>274</v>
      </c>
      <c r="E36" s="110">
        <v>131</v>
      </c>
      <c r="F36" s="110">
        <v>106</v>
      </c>
      <c r="G36" s="110">
        <v>145</v>
      </c>
      <c r="H36" s="176">
        <v>142</v>
      </c>
      <c r="J36" s="30">
        <f t="shared" si="1"/>
        <v>0.27927927927927926</v>
      </c>
      <c r="K36" s="83">
        <f t="shared" si="0"/>
        <v>30.999999999999996</v>
      </c>
    </row>
    <row r="37" spans="1:11" ht="17.5" customHeight="1" x14ac:dyDescent="0.35">
      <c r="A37" s="43" t="s">
        <v>103</v>
      </c>
      <c r="B37" s="111">
        <v>1374</v>
      </c>
      <c r="C37" s="111" t="s">
        <v>275</v>
      </c>
      <c r="D37" s="111" t="s">
        <v>276</v>
      </c>
      <c r="E37" s="111">
        <v>3094</v>
      </c>
      <c r="F37" s="111">
        <v>2978</v>
      </c>
      <c r="G37" s="111">
        <v>3323</v>
      </c>
      <c r="H37" s="177">
        <v>3016</v>
      </c>
      <c r="I37" s="19"/>
      <c r="J37" s="32">
        <f>-(B37-H37)/B37</f>
        <v>1.1950509461426493</v>
      </c>
      <c r="K37" s="112">
        <f t="shared" si="0"/>
        <v>1642.0000000000002</v>
      </c>
    </row>
    <row r="39" spans="1:11" ht="15.5" x14ac:dyDescent="0.35">
      <c r="A39" s="24" t="s">
        <v>347</v>
      </c>
      <c r="B39" s="25"/>
      <c r="C39" s="25"/>
      <c r="D39" s="25"/>
      <c r="E39" s="25"/>
      <c r="F39" s="25"/>
      <c r="G39" s="25"/>
      <c r="H39" s="25"/>
      <c r="I39" s="25"/>
      <c r="J39" s="42" t="s">
        <v>77</v>
      </c>
      <c r="K39" s="26"/>
    </row>
    <row r="40" spans="1:11" ht="18.649999999999999" customHeight="1" x14ac:dyDescent="0.35">
      <c r="A40" s="27"/>
      <c r="B40" s="40">
        <v>2017</v>
      </c>
      <c r="C40" s="40">
        <v>2018</v>
      </c>
      <c r="D40" s="40">
        <v>2019</v>
      </c>
      <c r="E40" s="40">
        <v>2020</v>
      </c>
      <c r="F40" s="40">
        <v>2021</v>
      </c>
      <c r="G40" s="39">
        <v>2022</v>
      </c>
      <c r="H40" s="39">
        <v>2023</v>
      </c>
      <c r="I40" s="37"/>
      <c r="J40" s="37" t="s">
        <v>78</v>
      </c>
      <c r="K40" s="29" t="s">
        <v>79</v>
      </c>
    </row>
    <row r="41" spans="1:11" ht="18.649999999999999" customHeight="1" x14ac:dyDescent="0.35">
      <c r="A41" s="27" t="s">
        <v>104</v>
      </c>
      <c r="B41" s="113">
        <v>3995</v>
      </c>
      <c r="C41" s="113">
        <v>4644</v>
      </c>
      <c r="D41" s="113">
        <v>5322</v>
      </c>
      <c r="E41" s="113">
        <v>5243</v>
      </c>
      <c r="F41" s="113">
        <f>F13</f>
        <v>5101</v>
      </c>
      <c r="G41" s="113">
        <f>G13</f>
        <v>5217</v>
      </c>
      <c r="H41" s="178">
        <f>H13</f>
        <v>5519</v>
      </c>
      <c r="J41" s="30">
        <f>-(B41-H41)/B41</f>
        <v>0.38147684605757198</v>
      </c>
      <c r="K41" s="47">
        <f>B41*J41</f>
        <v>1524</v>
      </c>
    </row>
    <row r="42" spans="1:11" ht="18.649999999999999" customHeight="1" x14ac:dyDescent="0.35">
      <c r="A42" s="27" t="s">
        <v>80</v>
      </c>
      <c r="B42" s="31">
        <v>24612</v>
      </c>
      <c r="C42" s="31">
        <v>24408</v>
      </c>
      <c r="D42" s="31">
        <v>23778</v>
      </c>
      <c r="E42" s="31">
        <v>22654</v>
      </c>
      <c r="F42" s="31">
        <f>F7</f>
        <v>22906</v>
      </c>
      <c r="G42" s="31">
        <f>G7</f>
        <v>23160</v>
      </c>
      <c r="H42" s="144">
        <f>H7</f>
        <v>23287</v>
      </c>
      <c r="J42" s="30">
        <f>-(B42-H42)/B42</f>
        <v>-5.3835527385015437E-2</v>
      </c>
      <c r="K42" s="47">
        <f>B42*J42</f>
        <v>-1325</v>
      </c>
    </row>
    <row r="43" spans="1:11" ht="18.649999999999999" customHeight="1" x14ac:dyDescent="0.35">
      <c r="A43" s="43" t="s">
        <v>105</v>
      </c>
      <c r="B43" s="32">
        <f>B41/B42</f>
        <v>0.16231919388915975</v>
      </c>
      <c r="C43" s="32">
        <f t="shared" ref="C43:E43" si="2">C41/C42</f>
        <v>0.19026548672566371</v>
      </c>
      <c r="D43" s="32">
        <f t="shared" si="2"/>
        <v>0.22382033812768104</v>
      </c>
      <c r="E43" s="32">
        <f t="shared" si="2"/>
        <v>0.23143815661693298</v>
      </c>
      <c r="F43" s="32">
        <f>F41/F42</f>
        <v>0.22269274425914606</v>
      </c>
      <c r="G43" s="32">
        <f>G41/G42</f>
        <v>0.22525906735751294</v>
      </c>
      <c r="H43" s="179">
        <f>H41/H42</f>
        <v>0.23699918409412976</v>
      </c>
      <c r="I43" s="32"/>
      <c r="J43" s="32">
        <f>(H43-B43)</f>
        <v>7.4679990204970015E-2</v>
      </c>
      <c r="K43" s="33"/>
    </row>
    <row r="45" spans="1:11" ht="15.5" x14ac:dyDescent="0.35">
      <c r="A45" s="24" t="s">
        <v>349</v>
      </c>
      <c r="B45" s="25"/>
      <c r="C45" s="25"/>
      <c r="D45" s="25"/>
      <c r="E45" s="25"/>
      <c r="F45" s="25"/>
      <c r="G45" s="25"/>
      <c r="H45" s="25"/>
      <c r="I45" s="25"/>
      <c r="J45" s="42" t="s">
        <v>77</v>
      </c>
      <c r="K45" s="26"/>
    </row>
    <row r="46" spans="1:11" ht="20.149999999999999" customHeight="1" x14ac:dyDescent="0.35">
      <c r="A46" s="27"/>
      <c r="B46" s="40">
        <v>2017</v>
      </c>
      <c r="C46" s="40">
        <v>2018</v>
      </c>
      <c r="D46" s="40">
        <v>2019</v>
      </c>
      <c r="E46" s="40">
        <v>2020</v>
      </c>
      <c r="F46" s="40">
        <v>2021</v>
      </c>
      <c r="G46" s="39">
        <v>2022</v>
      </c>
      <c r="H46" s="39">
        <v>2023</v>
      </c>
      <c r="I46" s="37"/>
      <c r="J46" s="37" t="s">
        <v>78</v>
      </c>
      <c r="K46" s="29" t="s">
        <v>79</v>
      </c>
    </row>
    <row r="47" spans="1:11" ht="18.649999999999999" customHeight="1" x14ac:dyDescent="0.35">
      <c r="A47" s="27" t="s">
        <v>114</v>
      </c>
      <c r="B47" s="114">
        <v>8889</v>
      </c>
      <c r="C47" s="114">
        <v>8509</v>
      </c>
      <c r="D47" s="114">
        <v>8299</v>
      </c>
      <c r="E47" s="115">
        <v>6834</v>
      </c>
      <c r="F47" s="116">
        <v>6240</v>
      </c>
      <c r="G47" s="116">
        <v>5418</v>
      </c>
      <c r="H47" s="154">
        <v>5516</v>
      </c>
      <c r="J47" s="30">
        <f>-(B47-H47)/B47</f>
        <v>-0.37945775677804028</v>
      </c>
      <c r="K47" s="47">
        <f>B47*J47</f>
        <v>-3373</v>
      </c>
    </row>
    <row r="48" spans="1:11" ht="18.649999999999999" customHeight="1" x14ac:dyDescent="0.35">
      <c r="A48" s="27" t="s">
        <v>115</v>
      </c>
      <c r="B48" s="114">
        <v>3258</v>
      </c>
      <c r="C48" s="114">
        <v>3288</v>
      </c>
      <c r="D48" s="114">
        <v>3261</v>
      </c>
      <c r="E48" s="114">
        <v>2999</v>
      </c>
      <c r="F48" s="116">
        <v>2790</v>
      </c>
      <c r="G48" s="116">
        <v>2645</v>
      </c>
      <c r="H48" s="154">
        <v>2689</v>
      </c>
      <c r="J48" s="30">
        <f>-(B48-H48)/B48</f>
        <v>-0.17464702271332105</v>
      </c>
      <c r="K48" s="47">
        <f>B48*J48</f>
        <v>-569</v>
      </c>
    </row>
    <row r="49" spans="1:14" ht="18.649999999999999" customHeight="1" x14ac:dyDescent="0.35">
      <c r="A49" s="27" t="s">
        <v>116</v>
      </c>
      <c r="B49" s="117">
        <v>0.36599999999999999</v>
      </c>
      <c r="C49" s="117">
        <v>0.38640000000000002</v>
      </c>
      <c r="D49" s="117">
        <v>0.39290000000000003</v>
      </c>
      <c r="E49" s="117">
        <v>0.43880000000000002</v>
      </c>
      <c r="F49" s="118">
        <v>0.44711538461538464</v>
      </c>
      <c r="G49" s="118">
        <v>0.49</v>
      </c>
      <c r="H49" s="155">
        <v>0.48749093546047861</v>
      </c>
      <c r="J49" s="30">
        <f>-(B49-H49)</f>
        <v>0.12149093546047862</v>
      </c>
      <c r="K49" s="28"/>
    </row>
    <row r="50" spans="1:14" ht="18.649999999999999" customHeight="1" x14ac:dyDescent="0.35">
      <c r="A50" s="27" t="s">
        <v>117</v>
      </c>
      <c r="B50" s="114">
        <v>1121</v>
      </c>
      <c r="C50" s="119">
        <v>759</v>
      </c>
      <c r="D50" s="119">
        <v>733</v>
      </c>
      <c r="E50" s="119">
        <v>544</v>
      </c>
      <c r="F50" s="120">
        <v>524</v>
      </c>
      <c r="G50" s="120">
        <v>406</v>
      </c>
      <c r="H50" s="156">
        <v>356</v>
      </c>
      <c r="J50" s="30">
        <f>-(B50-H50)/B50</f>
        <v>-0.68242640499553975</v>
      </c>
      <c r="K50" s="47">
        <f>B50*J50</f>
        <v>-765.00000000000011</v>
      </c>
    </row>
    <row r="51" spans="1:14" ht="18.649999999999999" customHeight="1" x14ac:dyDescent="0.35">
      <c r="A51" s="27" t="s">
        <v>118</v>
      </c>
      <c r="B51" s="114">
        <v>2137</v>
      </c>
      <c r="C51" s="114">
        <v>2529</v>
      </c>
      <c r="D51" s="114">
        <v>2528</v>
      </c>
      <c r="E51" s="114">
        <v>2254</v>
      </c>
      <c r="F51" s="116">
        <v>2266</v>
      </c>
      <c r="G51" s="116">
        <v>2239</v>
      </c>
      <c r="H51" s="154">
        <v>2333</v>
      </c>
      <c r="J51" s="30">
        <f>-(B51-H51)/B51</f>
        <v>9.171736078614881E-2</v>
      </c>
      <c r="K51" s="47">
        <f>B51*J51</f>
        <v>196</v>
      </c>
    </row>
    <row r="52" spans="1:14" ht="18.649999999999999" customHeight="1" x14ac:dyDescent="0.35">
      <c r="A52" s="27" t="s">
        <v>119</v>
      </c>
      <c r="B52" s="117">
        <v>0.65500000000000003</v>
      </c>
      <c r="C52" s="117">
        <v>0.76900000000000002</v>
      </c>
      <c r="D52" s="117">
        <v>0.78</v>
      </c>
      <c r="E52" s="117">
        <v>0.75160000000000005</v>
      </c>
      <c r="F52" s="118">
        <v>0.81218637992831544</v>
      </c>
      <c r="G52" s="118">
        <v>0.85</v>
      </c>
      <c r="H52" s="155">
        <v>0.86760877649683898</v>
      </c>
      <c r="J52" s="70">
        <f>(H52-B52)</f>
        <v>0.21260877649683896</v>
      </c>
      <c r="K52" s="28"/>
    </row>
    <row r="53" spans="1:14" ht="18.649999999999999" customHeight="1" x14ac:dyDescent="0.35">
      <c r="A53" s="43" t="s">
        <v>120</v>
      </c>
      <c r="B53" s="44">
        <v>15766</v>
      </c>
      <c r="C53" s="44">
        <v>19246</v>
      </c>
      <c r="D53" s="44">
        <v>20335</v>
      </c>
      <c r="E53" s="44">
        <v>15949</v>
      </c>
      <c r="F53" s="121">
        <v>16624</v>
      </c>
      <c r="G53" s="121">
        <v>16056</v>
      </c>
      <c r="H53" s="148">
        <v>16673</v>
      </c>
      <c r="I53" s="19"/>
      <c r="J53" s="32">
        <f>-(B53-H53)/B53</f>
        <v>5.7528859571229225E-2</v>
      </c>
      <c r="K53" s="71">
        <f>B53*J53</f>
        <v>907</v>
      </c>
    </row>
    <row r="55" spans="1:14" ht="15.5" x14ac:dyDescent="0.35">
      <c r="A55" s="24" t="s">
        <v>350</v>
      </c>
      <c r="B55" s="25"/>
      <c r="C55" s="25"/>
      <c r="D55" s="25"/>
      <c r="E55" s="25"/>
      <c r="F55" s="25"/>
      <c r="G55" s="25"/>
      <c r="H55" s="25"/>
      <c r="I55" s="25"/>
      <c r="J55" s="42" t="s">
        <v>77</v>
      </c>
      <c r="K55" s="26"/>
    </row>
    <row r="56" spans="1:14" x14ac:dyDescent="0.35">
      <c r="A56" s="27"/>
      <c r="B56" s="40">
        <v>2017</v>
      </c>
      <c r="C56" s="40">
        <v>2018</v>
      </c>
      <c r="D56" s="40">
        <v>2019</v>
      </c>
      <c r="E56" s="40">
        <v>2020</v>
      </c>
      <c r="F56" s="40">
        <v>2021</v>
      </c>
      <c r="G56" s="39">
        <v>2022</v>
      </c>
      <c r="H56" s="39">
        <v>2023</v>
      </c>
      <c r="I56" s="37"/>
      <c r="J56" s="37" t="s">
        <v>78</v>
      </c>
      <c r="K56" s="29" t="s">
        <v>79</v>
      </c>
    </row>
    <row r="57" spans="1:14" ht="20.149999999999999" customHeight="1" x14ac:dyDescent="0.35">
      <c r="A57" s="27" t="s">
        <v>121</v>
      </c>
      <c r="B57" s="114">
        <v>9125</v>
      </c>
      <c r="C57" s="114">
        <v>7962</v>
      </c>
      <c r="D57" s="114">
        <v>6659</v>
      </c>
      <c r="E57" s="115">
        <v>6444</v>
      </c>
      <c r="F57" s="114">
        <v>7111</v>
      </c>
      <c r="G57" s="114">
        <v>7376</v>
      </c>
      <c r="H57" s="154">
        <v>7855</v>
      </c>
      <c r="J57" s="30">
        <f>-(B57-H57)/B57</f>
        <v>-0.13917808219178082</v>
      </c>
      <c r="K57" s="47">
        <f>B57*J57</f>
        <v>-1270</v>
      </c>
      <c r="N57" s="30"/>
    </row>
    <row r="58" spans="1:14" x14ac:dyDescent="0.35">
      <c r="A58" s="27" t="s">
        <v>122</v>
      </c>
      <c r="B58" s="114">
        <v>7752</v>
      </c>
      <c r="C58" s="114">
        <v>6884</v>
      </c>
      <c r="D58" s="114">
        <v>6091</v>
      </c>
      <c r="E58" s="114">
        <v>5692</v>
      </c>
      <c r="F58" s="114">
        <v>6289</v>
      </c>
      <c r="G58" s="114">
        <v>6651</v>
      </c>
      <c r="H58" s="154">
        <v>6871</v>
      </c>
      <c r="J58" s="30">
        <f>-(B58-H58)/B58</f>
        <v>-0.11364809081527348</v>
      </c>
      <c r="K58" s="47">
        <f>B58*J58</f>
        <v>-881</v>
      </c>
      <c r="N58" s="30"/>
    </row>
    <row r="59" spans="1:14" x14ac:dyDescent="0.35">
      <c r="A59" s="27"/>
      <c r="B59" s="31"/>
      <c r="C59" s="31"/>
      <c r="D59" s="31"/>
      <c r="E59" s="31"/>
      <c r="F59" s="31"/>
      <c r="G59" s="31"/>
      <c r="H59" s="144"/>
      <c r="J59" s="30"/>
      <c r="K59" s="47"/>
      <c r="N59" s="30"/>
    </row>
    <row r="60" spans="1:14" x14ac:dyDescent="0.35">
      <c r="A60" s="27" t="s">
        <v>123</v>
      </c>
      <c r="B60" s="102">
        <v>24612</v>
      </c>
      <c r="C60" s="102">
        <v>24408</v>
      </c>
      <c r="D60" s="102">
        <v>23778</v>
      </c>
      <c r="E60" s="102">
        <v>22654</v>
      </c>
      <c r="F60" s="102">
        <f>F7</f>
        <v>22906</v>
      </c>
      <c r="G60" s="102">
        <v>23160</v>
      </c>
      <c r="H60" s="157">
        <v>23290</v>
      </c>
      <c r="J60" s="30">
        <f>-(B60-H60)/B60</f>
        <v>-5.371363562489842E-2</v>
      </c>
      <c r="K60" s="47">
        <f>B60*J60</f>
        <v>-1322</v>
      </c>
      <c r="N60" s="30"/>
    </row>
    <row r="61" spans="1:14" x14ac:dyDescent="0.35">
      <c r="A61" s="27"/>
      <c r="B61" s="31"/>
      <c r="C61" s="31"/>
      <c r="D61" s="31"/>
      <c r="E61" s="31"/>
      <c r="F61" s="31"/>
      <c r="G61" s="31"/>
      <c r="H61" s="144"/>
      <c r="J61" s="30"/>
      <c r="K61" s="47"/>
      <c r="N61" s="30"/>
    </row>
    <row r="62" spans="1:14" x14ac:dyDescent="0.35">
      <c r="A62" s="27" t="s">
        <v>124</v>
      </c>
      <c r="B62" s="31">
        <v>3887</v>
      </c>
      <c r="C62" s="31">
        <v>3410</v>
      </c>
      <c r="D62" s="31">
        <v>3095</v>
      </c>
      <c r="E62" s="31">
        <v>2721</v>
      </c>
      <c r="F62" s="122">
        <v>2939</v>
      </c>
      <c r="G62" s="122">
        <v>3024</v>
      </c>
      <c r="H62" s="144">
        <v>2633</v>
      </c>
      <c r="J62" s="30">
        <f>-(B62-H62)/B62</f>
        <v>-0.32261384100848983</v>
      </c>
      <c r="K62" s="47">
        <f>B62*J62</f>
        <v>-1254</v>
      </c>
      <c r="N62" s="30"/>
    </row>
    <row r="63" spans="1:14" x14ac:dyDescent="0.35">
      <c r="A63" s="27" t="s">
        <v>125</v>
      </c>
      <c r="B63" s="31">
        <v>3356</v>
      </c>
      <c r="C63" s="31">
        <v>2963</v>
      </c>
      <c r="D63" s="31">
        <v>3359</v>
      </c>
      <c r="E63" s="31">
        <v>2649</v>
      </c>
      <c r="F63" s="122">
        <v>2847</v>
      </c>
      <c r="G63" s="122">
        <v>2766</v>
      </c>
      <c r="H63" s="144">
        <v>2457</v>
      </c>
      <c r="J63" s="30">
        <f>-(B63-H63)/B63</f>
        <v>-0.26787842669845052</v>
      </c>
      <c r="K63" s="47">
        <f>B63*J63</f>
        <v>-899</v>
      </c>
      <c r="N63" s="30"/>
    </row>
    <row r="64" spans="1:14" x14ac:dyDescent="0.35">
      <c r="A64" s="27" t="s">
        <v>126</v>
      </c>
      <c r="B64" s="30">
        <v>0.53100000000000003</v>
      </c>
      <c r="C64" s="30">
        <v>0.53</v>
      </c>
      <c r="D64" s="30">
        <v>0.47299999999999998</v>
      </c>
      <c r="E64" s="30">
        <v>0.50280000000000002</v>
      </c>
      <c r="F64" s="100">
        <v>0.50795022468026274</v>
      </c>
      <c r="G64" s="100">
        <v>0.52200000000000002</v>
      </c>
      <c r="H64" s="147">
        <v>0.5172888015717092</v>
      </c>
      <c r="J64" s="70">
        <f>(H64-B64)</f>
        <v>-1.3711198428290827E-2</v>
      </c>
      <c r="K64" s="28"/>
      <c r="N64" s="70"/>
    </row>
    <row r="65" spans="1:14" x14ac:dyDescent="0.35">
      <c r="A65" s="27"/>
      <c r="H65" s="8"/>
      <c r="J65" s="30"/>
      <c r="K65" s="28"/>
      <c r="N65" s="30"/>
    </row>
    <row r="66" spans="1:14" x14ac:dyDescent="0.35">
      <c r="A66" s="27" t="s">
        <v>127</v>
      </c>
      <c r="B66" s="123">
        <v>12</v>
      </c>
      <c r="C66" s="123">
        <v>13</v>
      </c>
      <c r="D66" s="123">
        <v>13.75</v>
      </c>
      <c r="E66" s="123">
        <v>14.25</v>
      </c>
      <c r="F66" s="123">
        <v>15</v>
      </c>
      <c r="G66" s="123">
        <v>15</v>
      </c>
      <c r="H66" s="158">
        <v>17.100000000000001</v>
      </c>
      <c r="J66" s="30">
        <f>-(B66-H66)/B66</f>
        <v>0.4250000000000001</v>
      </c>
      <c r="K66" s="73">
        <f>B66*J66</f>
        <v>5.1000000000000014</v>
      </c>
      <c r="N66" s="30"/>
    </row>
    <row r="67" spans="1:14" x14ac:dyDescent="0.35">
      <c r="A67" s="43" t="s">
        <v>128</v>
      </c>
      <c r="B67" s="19">
        <v>35</v>
      </c>
      <c r="C67" s="19">
        <v>35</v>
      </c>
      <c r="D67" s="19">
        <v>35</v>
      </c>
      <c r="E67" s="19">
        <v>37</v>
      </c>
      <c r="F67" s="19">
        <v>37</v>
      </c>
      <c r="G67" s="19">
        <v>37</v>
      </c>
      <c r="H67" s="151">
        <v>37</v>
      </c>
      <c r="I67" s="19"/>
      <c r="J67" s="32">
        <f>-(B67-H67)/B67</f>
        <v>5.7142857142857141E-2</v>
      </c>
      <c r="K67" s="33">
        <f>B67*J67</f>
        <v>2</v>
      </c>
    </row>
    <row r="68" spans="1:14" ht="19" customHeight="1" x14ac:dyDescent="0.35"/>
    <row r="69" spans="1:14" ht="15.5" x14ac:dyDescent="0.35">
      <c r="A69" s="24" t="s">
        <v>351</v>
      </c>
      <c r="B69" s="25"/>
      <c r="C69" s="25"/>
      <c r="D69" s="25"/>
      <c r="E69" s="25"/>
      <c r="F69" s="25"/>
      <c r="G69" s="25"/>
      <c r="H69" s="26"/>
    </row>
    <row r="70" spans="1:14" x14ac:dyDescent="0.35">
      <c r="A70" s="27"/>
      <c r="B70" s="40" t="s">
        <v>94</v>
      </c>
      <c r="C70" s="40" t="s">
        <v>95</v>
      </c>
      <c r="D70" s="40" t="s">
        <v>96</v>
      </c>
      <c r="E70" s="40" t="s">
        <v>97</v>
      </c>
      <c r="F70" s="40" t="s">
        <v>189</v>
      </c>
      <c r="G70" s="40" t="s">
        <v>250</v>
      </c>
      <c r="H70" s="76" t="s">
        <v>342</v>
      </c>
      <c r="J70" s="125" t="s">
        <v>396</v>
      </c>
    </row>
    <row r="71" spans="1:14" ht="17.149999999999999" customHeight="1" x14ac:dyDescent="0.35">
      <c r="A71" s="27" t="s">
        <v>175</v>
      </c>
      <c r="B71" s="110">
        <v>341</v>
      </c>
      <c r="C71" s="110" t="s">
        <v>277</v>
      </c>
      <c r="D71" s="110">
        <v>292</v>
      </c>
      <c r="E71" s="110">
        <v>194</v>
      </c>
      <c r="F71" s="96">
        <v>172</v>
      </c>
      <c r="G71" s="96">
        <v>156</v>
      </c>
      <c r="H71" s="152">
        <v>201</v>
      </c>
      <c r="J71" s="35">
        <f>(H71-G71)/G71</f>
        <v>0.28846153846153844</v>
      </c>
    </row>
    <row r="72" spans="1:14" ht="17.149999999999999" customHeight="1" x14ac:dyDescent="0.35">
      <c r="A72" s="27" t="s">
        <v>176</v>
      </c>
      <c r="B72" s="110">
        <v>5739</v>
      </c>
      <c r="C72" s="110">
        <v>5621</v>
      </c>
      <c r="D72" s="110">
        <v>5366</v>
      </c>
      <c r="E72" s="110">
        <v>3807</v>
      </c>
      <c r="F72" s="96">
        <v>3764</v>
      </c>
      <c r="G72" s="96">
        <v>3703</v>
      </c>
      <c r="H72" s="152">
        <v>3651</v>
      </c>
      <c r="J72" s="35">
        <f t="shared" ref="J72:J81" si="3">(H72-G72)/G72</f>
        <v>-1.4042668106940319E-2</v>
      </c>
    </row>
    <row r="73" spans="1:14" ht="17.149999999999999" customHeight="1" x14ac:dyDescent="0.35">
      <c r="A73" s="27" t="s">
        <v>177</v>
      </c>
      <c r="B73" s="110">
        <v>217</v>
      </c>
      <c r="C73" s="110">
        <v>185</v>
      </c>
      <c r="D73" s="110">
        <v>184</v>
      </c>
      <c r="E73" s="110">
        <v>4193</v>
      </c>
      <c r="F73" s="96">
        <v>4117</v>
      </c>
      <c r="G73" s="96">
        <v>4121</v>
      </c>
      <c r="H73" s="152">
        <v>4225</v>
      </c>
      <c r="J73" s="35">
        <f t="shared" si="3"/>
        <v>2.5236593059936908E-2</v>
      </c>
    </row>
    <row r="74" spans="1:14" ht="17.149999999999999" customHeight="1" x14ac:dyDescent="0.35">
      <c r="A74" s="27" t="s">
        <v>178</v>
      </c>
      <c r="B74" s="110">
        <v>1186</v>
      </c>
      <c r="C74" s="110">
        <v>1234</v>
      </c>
      <c r="D74" s="110">
        <v>1157</v>
      </c>
      <c r="E74" s="110" t="s">
        <v>278</v>
      </c>
      <c r="F74" s="96">
        <v>1104</v>
      </c>
      <c r="G74" s="96">
        <v>1128</v>
      </c>
      <c r="H74" s="152">
        <v>1097</v>
      </c>
      <c r="J74" s="35">
        <f t="shared" si="3"/>
        <v>-2.7482269503546101E-2</v>
      </c>
    </row>
    <row r="75" spans="1:14" ht="17.149999999999999" customHeight="1" x14ac:dyDescent="0.35">
      <c r="A75" s="27" t="s">
        <v>179</v>
      </c>
      <c r="B75" s="110">
        <v>480</v>
      </c>
      <c r="C75" s="110">
        <v>493</v>
      </c>
      <c r="D75" s="110">
        <v>494</v>
      </c>
      <c r="E75" s="110">
        <v>399</v>
      </c>
      <c r="F75" s="96">
        <v>379</v>
      </c>
      <c r="G75" s="96">
        <v>383</v>
      </c>
      <c r="H75" s="152">
        <v>320</v>
      </c>
      <c r="J75" s="35">
        <f t="shared" si="3"/>
        <v>-0.16449086161879894</v>
      </c>
    </row>
    <row r="76" spans="1:14" ht="17.149999999999999" customHeight="1" x14ac:dyDescent="0.35">
      <c r="A76" s="27" t="s">
        <v>180</v>
      </c>
      <c r="B76" s="110">
        <v>11630</v>
      </c>
      <c r="C76" s="110">
        <v>10796</v>
      </c>
      <c r="D76" s="110">
        <v>10802</v>
      </c>
      <c r="E76" s="110">
        <v>9949</v>
      </c>
      <c r="F76" s="96">
        <v>9970</v>
      </c>
      <c r="G76" s="96">
        <v>9963</v>
      </c>
      <c r="H76" s="152">
        <v>7674</v>
      </c>
      <c r="J76" s="35">
        <f t="shared" si="3"/>
        <v>-0.22975007527853056</v>
      </c>
    </row>
    <row r="77" spans="1:14" ht="17.149999999999999" customHeight="1" x14ac:dyDescent="0.35">
      <c r="A77" s="27" t="s">
        <v>181</v>
      </c>
      <c r="B77" s="110">
        <v>11188</v>
      </c>
      <c r="C77" s="110">
        <v>10983</v>
      </c>
      <c r="D77" s="110">
        <v>10656</v>
      </c>
      <c r="E77" s="110">
        <v>9594</v>
      </c>
      <c r="F77" s="96">
        <v>9613</v>
      </c>
      <c r="G77" s="96">
        <v>9494</v>
      </c>
      <c r="H77" s="152">
        <v>9855</v>
      </c>
      <c r="J77" s="35">
        <f t="shared" si="3"/>
        <v>3.8024015167474196E-2</v>
      </c>
    </row>
    <row r="78" spans="1:14" ht="17.149999999999999" customHeight="1" x14ac:dyDescent="0.35">
      <c r="A78" s="27" t="s">
        <v>182</v>
      </c>
      <c r="B78" s="110">
        <v>109</v>
      </c>
      <c r="C78" s="110">
        <v>109</v>
      </c>
      <c r="D78" s="110">
        <v>106</v>
      </c>
      <c r="E78" s="110">
        <v>111</v>
      </c>
      <c r="F78" s="96">
        <v>97</v>
      </c>
      <c r="G78" s="96">
        <v>89</v>
      </c>
      <c r="H78" s="152">
        <v>116</v>
      </c>
      <c r="J78" s="35">
        <f t="shared" si="3"/>
        <v>0.30337078651685395</v>
      </c>
    </row>
    <row r="79" spans="1:14" ht="17.149999999999999" customHeight="1" x14ac:dyDescent="0.35">
      <c r="A79" s="27" t="s">
        <v>183</v>
      </c>
      <c r="B79" s="110">
        <v>23997</v>
      </c>
      <c r="C79" s="110">
        <v>24408</v>
      </c>
      <c r="D79" s="110">
        <v>23778</v>
      </c>
      <c r="E79" s="110">
        <v>22654</v>
      </c>
      <c r="F79" s="96">
        <v>22906</v>
      </c>
      <c r="G79" s="96">
        <v>23160</v>
      </c>
      <c r="H79" s="152">
        <v>23287</v>
      </c>
      <c r="J79" s="35">
        <f t="shared" si="3"/>
        <v>5.4835924006908466E-3</v>
      </c>
    </row>
    <row r="80" spans="1:14" ht="17.149999999999999" customHeight="1" x14ac:dyDescent="0.35">
      <c r="A80" s="27" t="s">
        <v>184</v>
      </c>
      <c r="B80" s="110">
        <v>1401</v>
      </c>
      <c r="C80" s="110">
        <v>1473</v>
      </c>
      <c r="D80" s="110">
        <v>1400</v>
      </c>
      <c r="E80" s="110">
        <v>1302</v>
      </c>
      <c r="F80" s="96">
        <v>1288</v>
      </c>
      <c r="G80" s="96">
        <v>1319</v>
      </c>
      <c r="H80" s="152">
        <v>1319</v>
      </c>
      <c r="J80" s="35">
        <f t="shared" si="3"/>
        <v>0</v>
      </c>
    </row>
    <row r="81" spans="1:10" ht="17.149999999999999" customHeight="1" x14ac:dyDescent="0.35">
      <c r="A81" s="27" t="s">
        <v>185</v>
      </c>
      <c r="B81" s="110" t="s">
        <v>279</v>
      </c>
      <c r="C81" s="110">
        <v>153</v>
      </c>
      <c r="D81" s="110">
        <v>156</v>
      </c>
      <c r="E81" s="110">
        <v>135</v>
      </c>
      <c r="F81" s="96">
        <v>129</v>
      </c>
      <c r="G81" s="96">
        <v>125</v>
      </c>
      <c r="H81" s="152">
        <v>124</v>
      </c>
      <c r="J81" s="35">
        <f t="shared" si="3"/>
        <v>-8.0000000000000002E-3</v>
      </c>
    </row>
    <row r="82" spans="1:10" ht="20.5" customHeight="1" x14ac:dyDescent="0.35">
      <c r="A82" s="82" t="s">
        <v>186</v>
      </c>
      <c r="B82" s="19"/>
      <c r="C82" s="19"/>
      <c r="D82" s="19"/>
      <c r="E82" s="19"/>
      <c r="F82" s="19"/>
      <c r="G82" s="19"/>
      <c r="H82" s="33"/>
    </row>
    <row r="85" spans="1:10" x14ac:dyDescent="0.35">
      <c r="A85" t="s">
        <v>174</v>
      </c>
    </row>
  </sheetData>
  <phoneticPr fontId="6" type="noConversion"/>
  <pageMargins left="0.7" right="0.7" top="0.75" bottom="0.75" header="0.3" footer="0.3"/>
  <pageSetup paperSize="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5523-831B-453E-9430-BE0503447C30}">
  <sheetPr>
    <pageSetUpPr fitToPage="1"/>
  </sheetPr>
  <dimension ref="A1:P48"/>
  <sheetViews>
    <sheetView showGridLines="0" zoomScaleNormal="100" workbookViewId="0"/>
  </sheetViews>
  <sheetFormatPr defaultRowHeight="14.5" x14ac:dyDescent="0.35"/>
  <cols>
    <col min="1" max="1" width="78.453125" customWidth="1"/>
    <col min="2" max="5" width="11.1796875" bestFit="1" customWidth="1"/>
    <col min="6" max="8" width="10.1796875" customWidth="1"/>
    <col min="9" max="9" width="3.1796875" customWidth="1"/>
    <col min="14" max="14" width="8.7265625" style="14"/>
  </cols>
  <sheetData>
    <row r="1" spans="1:16" ht="21" x14ac:dyDescent="0.5">
      <c r="A1" s="41" t="s">
        <v>354</v>
      </c>
    </row>
    <row r="2" spans="1:16" x14ac:dyDescent="0.35">
      <c r="A2" t="s">
        <v>188</v>
      </c>
    </row>
    <row r="3" spans="1:16" x14ac:dyDescent="0.35">
      <c r="A3" s="79" t="s">
        <v>339</v>
      </c>
    </row>
    <row r="4" spans="1:16" x14ac:dyDescent="0.35">
      <c r="P4" s="19"/>
    </row>
    <row r="5" spans="1:16" x14ac:dyDescent="0.35">
      <c r="A5" s="74" t="s">
        <v>130</v>
      </c>
      <c r="B5" s="42" t="s">
        <v>170</v>
      </c>
      <c r="C5" s="42"/>
      <c r="D5" s="42"/>
      <c r="E5" s="42"/>
      <c r="F5" s="42"/>
      <c r="G5" s="42"/>
      <c r="H5" s="42"/>
      <c r="I5" s="42"/>
      <c r="J5" s="42" t="s">
        <v>169</v>
      </c>
      <c r="K5" s="42"/>
      <c r="L5" s="42"/>
      <c r="M5" s="42"/>
      <c r="N5" s="42"/>
      <c r="O5" s="42"/>
    </row>
    <row r="6" spans="1:16" x14ac:dyDescent="0.35">
      <c r="A6" s="27"/>
      <c r="B6" s="40" t="s">
        <v>131</v>
      </c>
      <c r="C6" s="40" t="s">
        <v>132</v>
      </c>
      <c r="D6" s="40" t="s">
        <v>133</v>
      </c>
      <c r="E6" s="40" t="s">
        <v>134</v>
      </c>
      <c r="F6" s="40" t="s">
        <v>190</v>
      </c>
      <c r="G6" s="40" t="s">
        <v>251</v>
      </c>
      <c r="H6" s="40" t="s">
        <v>353</v>
      </c>
      <c r="I6" s="75"/>
      <c r="J6" s="40" t="s">
        <v>131</v>
      </c>
      <c r="K6" s="40" t="s">
        <v>132</v>
      </c>
      <c r="L6" s="40" t="s">
        <v>133</v>
      </c>
      <c r="M6" s="40" t="s">
        <v>134</v>
      </c>
      <c r="N6" s="40" t="s">
        <v>190</v>
      </c>
      <c r="O6" s="40" t="s">
        <v>251</v>
      </c>
      <c r="P6" s="40" t="s">
        <v>353</v>
      </c>
    </row>
    <row r="7" spans="1:16" x14ac:dyDescent="0.35">
      <c r="A7" s="27" t="s">
        <v>135</v>
      </c>
      <c r="B7" s="31">
        <v>506381</v>
      </c>
      <c r="C7" s="31">
        <v>507426</v>
      </c>
      <c r="D7" s="31">
        <v>484587</v>
      </c>
      <c r="E7" s="31">
        <v>348257</v>
      </c>
      <c r="F7" s="31">
        <v>367788</v>
      </c>
      <c r="G7" s="31">
        <v>365342</v>
      </c>
      <c r="H7" s="144">
        <v>388745</v>
      </c>
      <c r="I7" s="14"/>
      <c r="J7" s="14"/>
      <c r="K7" s="14"/>
      <c r="L7" s="14"/>
      <c r="M7" s="14"/>
    </row>
    <row r="8" spans="1:16" x14ac:dyDescent="0.35">
      <c r="A8" s="27" t="s">
        <v>136</v>
      </c>
      <c r="B8" s="31">
        <v>52109</v>
      </c>
      <c r="C8" s="31">
        <v>48725</v>
      </c>
      <c r="D8" s="31">
        <v>39996</v>
      </c>
      <c r="E8" s="31">
        <v>32520</v>
      </c>
      <c r="F8" s="31">
        <v>34271</v>
      </c>
      <c r="G8" s="31">
        <v>35098</v>
      </c>
      <c r="H8" s="144">
        <v>38122</v>
      </c>
      <c r="I8" s="14"/>
      <c r="J8" s="70">
        <v>0.10290472983780988</v>
      </c>
      <c r="K8" s="70">
        <v>9.6023853724483965E-2</v>
      </c>
      <c r="L8" s="70">
        <v>8.2536262838251953E-2</v>
      </c>
      <c r="M8" s="70">
        <v>9.3379314701499183E-2</v>
      </c>
      <c r="N8" s="70">
        <f>F8/F$7</f>
        <v>9.3181397979270664E-2</v>
      </c>
      <c r="O8" s="70">
        <f>G8/G$7</f>
        <v>9.6068888876723726E-2</v>
      </c>
      <c r="P8" s="149">
        <f>H8/H$7</f>
        <v>9.8064283785000456E-2</v>
      </c>
    </row>
    <row r="9" spans="1:16" x14ac:dyDescent="0.35">
      <c r="A9" s="27" t="s">
        <v>137</v>
      </c>
      <c r="B9" s="31">
        <v>3941</v>
      </c>
      <c r="C9" s="31">
        <v>3836</v>
      </c>
      <c r="D9" s="31">
        <v>2996</v>
      </c>
      <c r="E9" s="31">
        <v>1762</v>
      </c>
      <c r="F9" s="31">
        <v>1379</v>
      </c>
      <c r="G9" s="31">
        <v>1299</v>
      </c>
      <c r="H9" s="144">
        <v>1160</v>
      </c>
      <c r="I9" s="14"/>
      <c r="J9" s="70">
        <v>7.7826774701262487E-3</v>
      </c>
      <c r="K9" s="70">
        <v>7.5597229940917495E-3</v>
      </c>
      <c r="L9" s="70">
        <v>6.1825843450195733E-3</v>
      </c>
      <c r="M9" s="70">
        <v>5.059481934318621E-3</v>
      </c>
      <c r="N9" s="70">
        <f t="shared" ref="N9:N15" si="0">F9/F$7</f>
        <v>3.7494426136796197E-3</v>
      </c>
      <c r="O9" s="70">
        <f t="shared" ref="O9:P15" si="1">G9/G$7</f>
        <v>3.5555725867817004E-3</v>
      </c>
      <c r="P9" s="149">
        <f t="shared" si="1"/>
        <v>2.9839612085042896E-3</v>
      </c>
    </row>
    <row r="10" spans="1:16" x14ac:dyDescent="0.35">
      <c r="A10" s="27" t="s">
        <v>138</v>
      </c>
      <c r="B10" s="31">
        <v>4624</v>
      </c>
      <c r="C10" s="31">
        <v>4696</v>
      </c>
      <c r="D10" s="31">
        <v>7702</v>
      </c>
      <c r="E10" s="31">
        <v>6166</v>
      </c>
      <c r="F10" s="31">
        <v>2880</v>
      </c>
      <c r="G10" s="31">
        <v>887</v>
      </c>
      <c r="H10" s="144">
        <v>565</v>
      </c>
      <c r="I10" s="14"/>
      <c r="J10" s="70">
        <v>9.1314642532006537E-3</v>
      </c>
      <c r="K10" s="70">
        <v>9.2545514025690438E-3</v>
      </c>
      <c r="L10" s="70">
        <v>1.5893946804185832E-2</v>
      </c>
      <c r="M10" s="70">
        <v>1.7705315327473676E-2</v>
      </c>
      <c r="N10" s="70">
        <f t="shared" si="0"/>
        <v>7.8305980619269803E-3</v>
      </c>
      <c r="O10" s="70">
        <f t="shared" si="1"/>
        <v>2.4278621127600988E-3</v>
      </c>
      <c r="P10" s="149">
        <f t="shared" si="1"/>
        <v>1.4533948989697617E-3</v>
      </c>
    </row>
    <row r="11" spans="1:16" x14ac:dyDescent="0.35">
      <c r="A11" s="27" t="s">
        <v>139</v>
      </c>
      <c r="B11" s="31">
        <v>99883</v>
      </c>
      <c r="C11" s="31">
        <v>99604</v>
      </c>
      <c r="D11" s="31">
        <v>79802</v>
      </c>
      <c r="E11" s="31">
        <v>51231</v>
      </c>
      <c r="F11" s="31">
        <v>54839</v>
      </c>
      <c r="G11" s="31">
        <v>62354</v>
      </c>
      <c r="H11" s="144">
        <v>70064</v>
      </c>
      <c r="I11" s="14"/>
      <c r="J11" s="70">
        <v>0.19724871193824414</v>
      </c>
      <c r="K11" s="70">
        <v>0.19629266139299129</v>
      </c>
      <c r="L11" s="70">
        <v>0.1646804392193765</v>
      </c>
      <c r="M11" s="70">
        <v>0.14710687796655919</v>
      </c>
      <c r="N11" s="70">
        <f t="shared" si="0"/>
        <v>0.14910491913819918</v>
      </c>
      <c r="O11" s="70">
        <f t="shared" si="1"/>
        <v>0.17067295848821104</v>
      </c>
      <c r="P11" s="149">
        <f t="shared" si="1"/>
        <v>0.18023125699365908</v>
      </c>
    </row>
    <row r="12" spans="1:16" x14ac:dyDescent="0.35">
      <c r="A12" s="27" t="s">
        <v>140</v>
      </c>
      <c r="B12" s="31">
        <v>165624</v>
      </c>
      <c r="C12" s="31">
        <v>167639</v>
      </c>
      <c r="D12" s="31">
        <v>162773</v>
      </c>
      <c r="E12" s="31">
        <v>146659</v>
      </c>
      <c r="F12" s="31">
        <v>150338</v>
      </c>
      <c r="G12" s="31">
        <v>146627</v>
      </c>
      <c r="H12" s="144">
        <v>155893</v>
      </c>
      <c r="I12" s="14"/>
      <c r="J12" s="70">
        <v>0.32707388310382896</v>
      </c>
      <c r="K12" s="70">
        <v>0.33037132507991313</v>
      </c>
      <c r="L12" s="70">
        <v>0.33590046782105176</v>
      </c>
      <c r="M12" s="70">
        <v>0.42112290635938404</v>
      </c>
      <c r="N12" s="70">
        <f t="shared" si="0"/>
        <v>0.40876265674790913</v>
      </c>
      <c r="O12" s="70">
        <f t="shared" si="1"/>
        <v>0.40134175649117815</v>
      </c>
      <c r="P12" s="149">
        <f t="shared" si="1"/>
        <v>0.40101609023910273</v>
      </c>
    </row>
    <row r="13" spans="1:16" x14ac:dyDescent="0.35">
      <c r="A13" s="27" t="s">
        <v>141</v>
      </c>
      <c r="B13" s="31">
        <v>152</v>
      </c>
      <c r="C13" s="31">
        <v>165</v>
      </c>
      <c r="D13" s="31">
        <v>127</v>
      </c>
      <c r="E13" s="31">
        <v>127</v>
      </c>
      <c r="F13" s="31">
        <v>132</v>
      </c>
      <c r="G13" s="31">
        <v>155</v>
      </c>
      <c r="H13" s="144">
        <v>184</v>
      </c>
      <c r="I13" s="14"/>
      <c r="J13" s="70">
        <v>3.0016924015711488E-4</v>
      </c>
      <c r="K13" s="70">
        <v>3.2517056674273689E-4</v>
      </c>
      <c r="L13" s="70">
        <v>2.6207884239568951E-4</v>
      </c>
      <c r="M13" s="70">
        <v>3.6467321547018438E-4</v>
      </c>
      <c r="N13" s="101">
        <f t="shared" si="0"/>
        <v>3.5890241117165323E-4</v>
      </c>
      <c r="O13" s="70">
        <f t="shared" si="1"/>
        <v>4.2426000843045694E-4</v>
      </c>
      <c r="P13" s="149">
        <f t="shared" si="1"/>
        <v>4.7331798479723211E-4</v>
      </c>
    </row>
    <row r="14" spans="1:16" x14ac:dyDescent="0.35">
      <c r="A14" s="27" t="s">
        <v>142</v>
      </c>
      <c r="B14" s="31">
        <v>154204</v>
      </c>
      <c r="C14" s="31">
        <v>144171</v>
      </c>
      <c r="D14" s="31">
        <v>130131</v>
      </c>
      <c r="E14" s="31">
        <v>106981</v>
      </c>
      <c r="F14" s="31">
        <v>120783</v>
      </c>
      <c r="G14" s="31">
        <v>115943</v>
      </c>
      <c r="H14" s="144">
        <v>114559</v>
      </c>
      <c r="I14" s="14"/>
      <c r="J14" s="70">
        <v>0.30452169413939306</v>
      </c>
      <c r="K14" s="70">
        <v>0.28412221683555827</v>
      </c>
      <c r="L14" s="70">
        <v>0.26854001448656278</v>
      </c>
      <c r="M14" s="70">
        <v>0.30718980523004563</v>
      </c>
      <c r="N14" s="70">
        <f t="shared" si="0"/>
        <v>0.32840386309504388</v>
      </c>
      <c r="O14" s="70">
        <f t="shared" si="1"/>
        <v>0.3173546977900159</v>
      </c>
      <c r="P14" s="149">
        <f t="shared" si="1"/>
        <v>0.294689320762968</v>
      </c>
    </row>
    <row r="15" spans="1:16" x14ac:dyDescent="0.35">
      <c r="A15" s="43" t="s">
        <v>143</v>
      </c>
      <c r="B15" s="44">
        <v>7362</v>
      </c>
      <c r="C15" s="44">
        <v>7460</v>
      </c>
      <c r="D15" s="44">
        <v>2637</v>
      </c>
      <c r="E15" s="44">
        <v>2808</v>
      </c>
      <c r="F15" s="44">
        <v>3166</v>
      </c>
      <c r="G15" s="44">
        <v>3014</v>
      </c>
      <c r="H15" s="148">
        <v>3282</v>
      </c>
      <c r="I15" s="19"/>
      <c r="J15" s="68">
        <v>1.4538460171293947E-2</v>
      </c>
      <c r="K15" s="68">
        <v>1.4701651078186771E-2</v>
      </c>
      <c r="L15" s="68">
        <v>5.4417473023419946E-3</v>
      </c>
      <c r="M15" s="68">
        <v>8.0630109373250221E-3</v>
      </c>
      <c r="N15" s="68">
        <f t="shared" si="0"/>
        <v>8.6082199527988956E-3</v>
      </c>
      <c r="O15" s="68">
        <f t="shared" si="1"/>
        <v>8.2498042929638523E-3</v>
      </c>
      <c r="P15" s="146">
        <f t="shared" si="1"/>
        <v>8.4425523157854124E-3</v>
      </c>
    </row>
    <row r="16" spans="1:16" x14ac:dyDescent="0.35">
      <c r="J16" s="35"/>
      <c r="K16" s="35"/>
      <c r="L16" s="35"/>
      <c r="M16" s="30"/>
      <c r="N16" s="30"/>
    </row>
    <row r="17" spans="1:16" x14ac:dyDescent="0.35">
      <c r="A17" s="74" t="s">
        <v>144</v>
      </c>
      <c r="B17" s="42" t="s">
        <v>171</v>
      </c>
      <c r="C17" s="42"/>
      <c r="D17" s="42"/>
      <c r="E17" s="42"/>
      <c r="F17" s="42"/>
      <c r="G17" s="42"/>
      <c r="H17" s="42"/>
      <c r="I17" s="42"/>
      <c r="J17" s="77" t="s">
        <v>169</v>
      </c>
      <c r="K17" s="77"/>
      <c r="L17" s="77"/>
      <c r="M17" s="77"/>
      <c r="N17" s="77"/>
      <c r="O17" s="77"/>
      <c r="P17" s="77"/>
    </row>
    <row r="18" spans="1:16" x14ac:dyDescent="0.35">
      <c r="A18" s="27"/>
      <c r="B18" s="40" t="s">
        <v>131</v>
      </c>
      <c r="C18" s="40" t="s">
        <v>132</v>
      </c>
      <c r="D18" s="40" t="s">
        <v>133</v>
      </c>
      <c r="E18" s="40" t="s">
        <v>134</v>
      </c>
      <c r="F18" s="40" t="s">
        <v>190</v>
      </c>
      <c r="G18" s="40" t="s">
        <v>251</v>
      </c>
      <c r="H18" s="40" t="s">
        <v>353</v>
      </c>
      <c r="I18" s="75"/>
      <c r="J18" s="40" t="s">
        <v>131</v>
      </c>
      <c r="K18" s="40" t="s">
        <v>132</v>
      </c>
      <c r="L18" s="40" t="s">
        <v>133</v>
      </c>
      <c r="M18" s="40" t="s">
        <v>134</v>
      </c>
      <c r="N18" s="40" t="s">
        <v>190</v>
      </c>
      <c r="O18" s="40" t="s">
        <v>251</v>
      </c>
      <c r="P18" s="40" t="s">
        <v>353</v>
      </c>
    </row>
    <row r="19" spans="1:16" x14ac:dyDescent="0.35">
      <c r="A19" s="27" t="s">
        <v>145</v>
      </c>
      <c r="B19" s="31">
        <v>5227</v>
      </c>
      <c r="C19" s="31">
        <v>6227</v>
      </c>
      <c r="D19" s="31">
        <v>5809</v>
      </c>
      <c r="E19" s="31">
        <v>6140</v>
      </c>
      <c r="F19" s="31">
        <v>6885</v>
      </c>
      <c r="G19" s="31">
        <v>7482</v>
      </c>
      <c r="H19" s="144">
        <v>8930</v>
      </c>
      <c r="I19" s="14"/>
      <c r="J19" s="70">
        <v>1.0322267225665999E-2</v>
      </c>
      <c r="K19" s="70">
        <v>1.2271740115800137E-2</v>
      </c>
      <c r="L19" s="70">
        <v>1.1987527523437484E-2</v>
      </c>
      <c r="M19" s="70">
        <v>1.7630657818794741E-2</v>
      </c>
      <c r="N19" s="70">
        <f>F19/F$7</f>
        <v>1.8720023491794184E-2</v>
      </c>
      <c r="O19" s="70">
        <f>G19/G$7</f>
        <v>2.0479441181139865E-2</v>
      </c>
      <c r="P19" s="149">
        <f t="shared" ref="P19:P34" si="2">H19/H$7</f>
        <v>2.297135654477871E-2</v>
      </c>
    </row>
    <row r="20" spans="1:16" x14ac:dyDescent="0.35">
      <c r="A20" s="27" t="s">
        <v>146</v>
      </c>
      <c r="B20" s="31">
        <v>2256</v>
      </c>
      <c r="C20" s="31">
        <v>2033</v>
      </c>
      <c r="D20" s="31">
        <v>2020</v>
      </c>
      <c r="E20" s="31">
        <v>2314</v>
      </c>
      <c r="F20" s="31">
        <v>2346</v>
      </c>
      <c r="G20" s="31">
        <v>1925</v>
      </c>
      <c r="H20" s="144">
        <v>1755</v>
      </c>
      <c r="I20" s="14"/>
      <c r="J20" s="70">
        <v>4.4551434591740208E-3</v>
      </c>
      <c r="K20" s="70">
        <v>4.0064955284120247E-3</v>
      </c>
      <c r="L20" s="70">
        <v>4.168498123144038E-3</v>
      </c>
      <c r="M20" s="70">
        <v>6.6445182724252493E-3</v>
      </c>
      <c r="N20" s="70">
        <f t="shared" ref="N20:N34" si="3">F20/F$7</f>
        <v>6.3786746712780193E-3</v>
      </c>
      <c r="O20" s="70">
        <f t="shared" ref="O20:O34" si="4">G20/G$7</f>
        <v>5.2690355885718042E-3</v>
      </c>
      <c r="P20" s="149">
        <f t="shared" si="2"/>
        <v>4.5145275180388175E-3</v>
      </c>
    </row>
    <row r="21" spans="1:16" x14ac:dyDescent="0.35">
      <c r="A21" s="27" t="s">
        <v>147</v>
      </c>
      <c r="B21" s="31">
        <v>21</v>
      </c>
      <c r="C21" s="31">
        <v>24</v>
      </c>
      <c r="D21" s="31">
        <v>31</v>
      </c>
      <c r="E21" s="31">
        <v>21</v>
      </c>
      <c r="F21" s="31">
        <v>34</v>
      </c>
      <c r="G21" s="31">
        <v>19</v>
      </c>
      <c r="H21" s="144">
        <v>35</v>
      </c>
      <c r="I21" s="14"/>
      <c r="J21" s="70">
        <v>4.1470750284864559E-5</v>
      </c>
      <c r="K21" s="70">
        <v>4.7297536980761727E-5</v>
      </c>
      <c r="L21" s="70">
        <v>6.3972000899735232E-5</v>
      </c>
      <c r="M21" s="70">
        <v>6.0300295471447807E-5</v>
      </c>
      <c r="N21" s="70">
        <f t="shared" si="3"/>
        <v>9.2444560453304627E-5</v>
      </c>
      <c r="O21" s="70">
        <f t="shared" si="4"/>
        <v>5.2006065549539886E-5</v>
      </c>
      <c r="P21" s="149">
        <f t="shared" si="2"/>
        <v>9.0033312325560458E-5</v>
      </c>
    </row>
    <row r="22" spans="1:16" x14ac:dyDescent="0.35">
      <c r="A22" s="27" t="s">
        <v>148</v>
      </c>
      <c r="B22" s="31">
        <v>1151</v>
      </c>
      <c r="C22" s="31">
        <v>1250</v>
      </c>
      <c r="D22" s="31">
        <v>1316</v>
      </c>
      <c r="E22" s="31">
        <v>4654</v>
      </c>
      <c r="F22" s="31">
        <v>4712</v>
      </c>
      <c r="G22" s="31">
        <v>5385</v>
      </c>
      <c r="H22" s="144">
        <v>5239</v>
      </c>
      <c r="I22" s="14"/>
      <c r="J22" s="70">
        <v>2.2729920751371003E-3</v>
      </c>
      <c r="K22" s="70">
        <v>2.4634133844146731E-3</v>
      </c>
      <c r="L22" s="70">
        <v>2.7157146188403732E-3</v>
      </c>
      <c r="M22" s="70">
        <v>1.3363694053529433E-2</v>
      </c>
      <c r="N22" s="70">
        <f t="shared" si="3"/>
        <v>1.2811728495763864E-2</v>
      </c>
      <c r="O22" s="70">
        <f t="shared" si="4"/>
        <v>1.4739613841277487E-2</v>
      </c>
      <c r="P22" s="149">
        <f t="shared" si="2"/>
        <v>1.3476700664960321E-2</v>
      </c>
    </row>
    <row r="23" spans="1:16" x14ac:dyDescent="0.35">
      <c r="A23" s="27" t="s">
        <v>149</v>
      </c>
      <c r="B23" s="31">
        <v>3006</v>
      </c>
      <c r="C23" s="31">
        <v>2554</v>
      </c>
      <c r="D23" s="31">
        <v>2119</v>
      </c>
      <c r="E23" s="31">
        <v>1539</v>
      </c>
      <c r="F23" s="31">
        <v>1516</v>
      </c>
      <c r="G23" s="31">
        <v>1655</v>
      </c>
      <c r="H23" s="144">
        <v>1965</v>
      </c>
      <c r="I23" s="14"/>
      <c r="J23" s="70">
        <v>5.9362416836334694E-3</v>
      </c>
      <c r="K23" s="70">
        <v>5.0332462270360609E-3</v>
      </c>
      <c r="L23" s="70">
        <v>4.3727958034367412E-3</v>
      </c>
      <c r="M23" s="70">
        <v>4.4191502252646751E-3</v>
      </c>
      <c r="N23" s="70">
        <f t="shared" si="3"/>
        <v>4.1219398131532295E-3</v>
      </c>
      <c r="O23" s="70">
        <f t="shared" si="4"/>
        <v>4.5300020254993951E-3</v>
      </c>
      <c r="P23" s="149">
        <f t="shared" si="2"/>
        <v>5.0547273919921802E-3</v>
      </c>
    </row>
    <row r="24" spans="1:16" x14ac:dyDescent="0.35">
      <c r="A24" s="27" t="s">
        <v>150</v>
      </c>
      <c r="B24" s="31">
        <v>3236</v>
      </c>
      <c r="C24" s="31">
        <v>2932</v>
      </c>
      <c r="D24" s="31">
        <v>2626</v>
      </c>
      <c r="E24" s="31">
        <v>6856</v>
      </c>
      <c r="F24" s="31">
        <v>6919</v>
      </c>
      <c r="G24" s="31">
        <v>6926</v>
      </c>
      <c r="H24" s="144">
        <v>7354</v>
      </c>
      <c r="I24" s="14"/>
      <c r="J24" s="70">
        <v>6.390445139134367E-3</v>
      </c>
      <c r="K24" s="70">
        <v>5.7781824344830578E-3</v>
      </c>
      <c r="L24" s="70">
        <v>5.4190475600872498E-3</v>
      </c>
      <c r="M24" s="70">
        <v>1.9686610750106963E-2</v>
      </c>
      <c r="N24" s="70">
        <f t="shared" si="3"/>
        <v>1.881246805224749E-2</v>
      </c>
      <c r="O24" s="70">
        <f t="shared" si="4"/>
        <v>1.8957579473479643E-2</v>
      </c>
      <c r="P24" s="149">
        <f t="shared" si="2"/>
        <v>1.8917285109776333E-2</v>
      </c>
    </row>
    <row r="25" spans="1:16" x14ac:dyDescent="0.35">
      <c r="A25" s="27" t="s">
        <v>151</v>
      </c>
      <c r="B25" s="31">
        <v>3960</v>
      </c>
      <c r="C25" s="31">
        <v>3961</v>
      </c>
      <c r="D25" s="31">
        <v>3133</v>
      </c>
      <c r="E25" s="31">
        <v>2726</v>
      </c>
      <c r="F25" s="31">
        <v>2505</v>
      </c>
      <c r="G25" s="31">
        <v>2627</v>
      </c>
      <c r="H25" s="144">
        <v>2628</v>
      </c>
      <c r="I25" s="14"/>
      <c r="J25" s="70">
        <v>7.8201986251458886E-3</v>
      </c>
      <c r="K25" s="70">
        <v>7.8060643325332168E-3</v>
      </c>
      <c r="L25" s="70">
        <v>6.4652993167377583E-3</v>
      </c>
      <c r="M25" s="70">
        <v>7.827552640722225E-3</v>
      </c>
      <c r="N25" s="70">
        <f t="shared" si="3"/>
        <v>6.8109889392802374E-3</v>
      </c>
      <c r="O25" s="70">
        <f t="shared" si="4"/>
        <v>7.1905228525600672E-3</v>
      </c>
      <c r="P25" s="149">
        <f t="shared" si="2"/>
        <v>6.7602155654735109E-3</v>
      </c>
    </row>
    <row r="26" spans="1:16" x14ac:dyDescent="0.35">
      <c r="A26" s="27" t="s">
        <v>152</v>
      </c>
      <c r="B26" s="31">
        <v>151040</v>
      </c>
      <c r="C26" s="31">
        <v>144118</v>
      </c>
      <c r="D26" s="31">
        <v>123193</v>
      </c>
      <c r="E26" s="31">
        <v>106773</v>
      </c>
      <c r="F26" s="31">
        <v>120763</v>
      </c>
      <c r="G26" s="31">
        <v>115922</v>
      </c>
      <c r="H26" s="144">
        <v>114239</v>
      </c>
      <c r="I26" s="14"/>
      <c r="J26" s="70">
        <v>0.29827343442980681</v>
      </c>
      <c r="K26" s="70">
        <v>0.28401776810805912</v>
      </c>
      <c r="L26" s="70">
        <v>0.25422266796261561</v>
      </c>
      <c r="M26" s="70">
        <v>0.30659254516061413</v>
      </c>
      <c r="N26" s="70">
        <f t="shared" si="3"/>
        <v>0.32834948394183605</v>
      </c>
      <c r="O26" s="70">
        <f t="shared" si="4"/>
        <v>0.31729721740177697</v>
      </c>
      <c r="P26" s="149">
        <f t="shared" si="2"/>
        <v>0.29386615905027719</v>
      </c>
    </row>
    <row r="27" spans="1:16" x14ac:dyDescent="0.35">
      <c r="A27" s="27" t="s">
        <v>153</v>
      </c>
      <c r="B27" s="31">
        <v>1124</v>
      </c>
      <c r="C27" s="31">
        <v>583</v>
      </c>
      <c r="D27" s="31">
        <v>12856</v>
      </c>
      <c r="E27" s="31">
        <v>4169</v>
      </c>
      <c r="F27" s="31">
        <v>399</v>
      </c>
      <c r="G27" s="31">
        <v>398</v>
      </c>
      <c r="H27" s="144">
        <v>392</v>
      </c>
      <c r="I27" s="14"/>
      <c r="J27" s="70">
        <v>2.21967253905656E-3</v>
      </c>
      <c r="K27" s="70">
        <v>1.1489360024910036E-3</v>
      </c>
      <c r="L27" s="70">
        <v>2.652980785699988E-2</v>
      </c>
      <c r="M27" s="70">
        <v>1.197104437240314E-2</v>
      </c>
      <c r="N27" s="70">
        <f t="shared" si="3"/>
        <v>1.0848641064961336E-3</v>
      </c>
      <c r="O27" s="70">
        <f t="shared" si="4"/>
        <v>1.089390215195625E-3</v>
      </c>
      <c r="P27" s="149">
        <f t="shared" si="2"/>
        <v>1.0083730980462772E-3</v>
      </c>
    </row>
    <row r="28" spans="1:16" x14ac:dyDescent="0.35">
      <c r="A28" s="27" t="s">
        <v>154</v>
      </c>
      <c r="B28" s="31">
        <v>323</v>
      </c>
      <c r="C28" s="31">
        <v>263</v>
      </c>
      <c r="D28" s="31">
        <v>190</v>
      </c>
      <c r="E28" s="31">
        <v>97</v>
      </c>
      <c r="F28" s="31">
        <v>147</v>
      </c>
      <c r="G28" s="31">
        <v>129</v>
      </c>
      <c r="H28" s="144">
        <v>152</v>
      </c>
      <c r="I28" s="14"/>
      <c r="J28" s="70">
        <v>6.3785963533386913E-4</v>
      </c>
      <c r="K28" s="70">
        <v>5.1830217608084728E-4</v>
      </c>
      <c r="L28" s="70">
        <v>3.9208645712740953E-4</v>
      </c>
      <c r="M28" s="70">
        <v>2.7852993622525896E-4</v>
      </c>
      <c r="N28" s="70">
        <f t="shared" si="3"/>
        <v>3.9968677607752295E-4</v>
      </c>
      <c r="O28" s="70">
        <f t="shared" si="4"/>
        <v>3.5309381346792867E-4</v>
      </c>
      <c r="P28" s="149">
        <f t="shared" si="2"/>
        <v>3.9100181352814825E-4</v>
      </c>
    </row>
    <row r="29" spans="1:16" x14ac:dyDescent="0.35">
      <c r="A29" s="27" t="s">
        <v>155</v>
      </c>
      <c r="B29" s="31">
        <v>108273</v>
      </c>
      <c r="C29" s="31">
        <v>116222</v>
      </c>
      <c r="D29" s="31">
        <v>100133</v>
      </c>
      <c r="E29" s="31">
        <v>83098</v>
      </c>
      <c r="F29" s="31">
        <v>91827</v>
      </c>
      <c r="G29" s="31">
        <v>95168</v>
      </c>
      <c r="H29" s="144">
        <v>109127</v>
      </c>
      <c r="I29" s="14"/>
      <c r="J29" s="70">
        <v>0.21381726407586382</v>
      </c>
      <c r="K29" s="70">
        <v>0.22904226429075372</v>
      </c>
      <c r="L29" s="70">
        <v>0.20663575374494156</v>
      </c>
      <c r="M29" s="70">
        <v>0.23861114062316049</v>
      </c>
      <c r="N29" s="70">
        <f t="shared" si="3"/>
        <v>0.24967372508075306</v>
      </c>
      <c r="O29" s="70">
        <f t="shared" si="4"/>
        <v>0.26049017085361115</v>
      </c>
      <c r="P29" s="149">
        <f t="shared" si="2"/>
        <v>0.28071615069004102</v>
      </c>
    </row>
    <row r="30" spans="1:16" x14ac:dyDescent="0.35">
      <c r="A30" s="27" t="s">
        <v>156</v>
      </c>
      <c r="B30" s="31">
        <v>136148</v>
      </c>
      <c r="C30" s="31">
        <v>137923</v>
      </c>
      <c r="D30" s="31">
        <v>130223</v>
      </c>
      <c r="E30" s="31">
        <v>102466</v>
      </c>
      <c r="F30" s="31">
        <v>107837</v>
      </c>
      <c r="G30" s="31">
        <v>107500</v>
      </c>
      <c r="H30" s="144">
        <v>115155</v>
      </c>
      <c r="I30" s="14"/>
      <c r="J30" s="70">
        <v>0.26886474808493999</v>
      </c>
      <c r="K30" s="70">
        <v>0.2718090913749</v>
      </c>
      <c r="L30" s="70">
        <v>0.26872986687632971</v>
      </c>
      <c r="M30" s="70">
        <v>0.29422524170368436</v>
      </c>
      <c r="N30" s="70">
        <f t="shared" si="3"/>
        <v>0.29320423722361794</v>
      </c>
      <c r="O30" s="70">
        <f t="shared" si="4"/>
        <v>0.29424484455660721</v>
      </c>
      <c r="P30" s="149">
        <f t="shared" si="2"/>
        <v>0.29622245945285469</v>
      </c>
    </row>
    <row r="31" spans="1:16" x14ac:dyDescent="0.35">
      <c r="A31" s="27" t="s">
        <v>157</v>
      </c>
      <c r="B31" s="31">
        <v>51464</v>
      </c>
      <c r="C31" s="31">
        <v>56036</v>
      </c>
      <c r="D31" s="31">
        <v>89266</v>
      </c>
      <c r="E31" s="31">
        <v>26902</v>
      </c>
      <c r="F31" s="31">
        <v>20693</v>
      </c>
      <c r="G31" s="31">
        <v>19269</v>
      </c>
      <c r="H31" s="144">
        <v>21047</v>
      </c>
      <c r="I31" s="14"/>
      <c r="J31" s="70">
        <v>0.10163098536477475</v>
      </c>
      <c r="K31" s="70">
        <v>0.1104318659272485</v>
      </c>
      <c r="L31" s="70">
        <v>0.184210472010186</v>
      </c>
      <c r="M31" s="70">
        <v>7.7247549941566143E-2</v>
      </c>
      <c r="N31" s="70">
        <f t="shared" si="3"/>
        <v>5.6263390866477428E-2</v>
      </c>
      <c r="O31" s="70">
        <f t="shared" si="4"/>
        <v>5.274236195126758E-2</v>
      </c>
      <c r="P31" s="149">
        <f t="shared" si="2"/>
        <v>5.4140889271887739E-2</v>
      </c>
    </row>
    <row r="32" spans="1:16" x14ac:dyDescent="0.35">
      <c r="A32" s="27" t="s">
        <v>158</v>
      </c>
      <c r="B32" s="31">
        <v>0</v>
      </c>
      <c r="C32" s="31">
        <v>0</v>
      </c>
      <c r="D32" s="31">
        <v>0</v>
      </c>
      <c r="E32" s="31">
        <v>13</v>
      </c>
      <c r="F32" s="31">
        <v>25</v>
      </c>
      <c r="G32" s="31">
        <v>26</v>
      </c>
      <c r="H32" s="144">
        <v>18</v>
      </c>
      <c r="I32" s="14"/>
      <c r="J32" s="70">
        <v>0</v>
      </c>
      <c r="K32" s="70">
        <v>0</v>
      </c>
      <c r="L32" s="70">
        <v>0</v>
      </c>
      <c r="M32" s="70">
        <v>3.7328754339467693E-5</v>
      </c>
      <c r="N32" s="70">
        <f t="shared" si="3"/>
        <v>6.797394150978281E-5</v>
      </c>
      <c r="O32" s="70">
        <f t="shared" si="4"/>
        <v>7.1166194962528261E-5</v>
      </c>
      <c r="P32" s="149">
        <f t="shared" si="2"/>
        <v>4.6302846338859663E-5</v>
      </c>
    </row>
    <row r="33" spans="1:16" x14ac:dyDescent="0.35">
      <c r="A33" s="27" t="s">
        <v>159</v>
      </c>
      <c r="B33" s="31">
        <v>0</v>
      </c>
      <c r="C33" s="31">
        <v>0</v>
      </c>
      <c r="D33" s="31">
        <v>0</v>
      </c>
      <c r="E33" s="31">
        <v>284</v>
      </c>
      <c r="F33" s="31">
        <v>459</v>
      </c>
      <c r="G33" s="31">
        <v>486</v>
      </c>
      <c r="H33" s="144">
        <v>474</v>
      </c>
      <c r="I33" s="14"/>
      <c r="J33" s="70">
        <v>0</v>
      </c>
      <c r="K33" s="70">
        <v>0</v>
      </c>
      <c r="L33" s="70">
        <v>0</v>
      </c>
      <c r="M33" s="70">
        <v>8.1548971018529422E-4</v>
      </c>
      <c r="N33" s="70">
        <f t="shared" si="3"/>
        <v>1.2480015661196124E-3</v>
      </c>
      <c r="O33" s="70">
        <f t="shared" si="4"/>
        <v>1.3302604135303361E-3</v>
      </c>
      <c r="P33" s="149">
        <f t="shared" si="2"/>
        <v>1.2193082869233045E-3</v>
      </c>
    </row>
    <row r="34" spans="1:16" x14ac:dyDescent="0.35">
      <c r="A34" s="43" t="s">
        <v>160</v>
      </c>
      <c r="B34" s="44">
        <v>0</v>
      </c>
      <c r="C34" s="44">
        <v>0</v>
      </c>
      <c r="D34" s="44">
        <v>0</v>
      </c>
      <c r="E34" s="44">
        <v>205</v>
      </c>
      <c r="F34" s="44">
        <v>451</v>
      </c>
      <c r="G34" s="44">
        <v>449</v>
      </c>
      <c r="H34" s="148">
        <v>315</v>
      </c>
      <c r="I34" s="19"/>
      <c r="J34" s="68">
        <v>0</v>
      </c>
      <c r="K34" s="68">
        <v>0</v>
      </c>
      <c r="L34" s="68">
        <v>0</v>
      </c>
      <c r="M34" s="68">
        <v>5.8864574150699052E-4</v>
      </c>
      <c r="N34" s="68">
        <f t="shared" si="3"/>
        <v>1.2262499048364818E-3</v>
      </c>
      <c r="O34" s="68">
        <f t="shared" si="4"/>
        <v>1.2289854437759688E-3</v>
      </c>
      <c r="P34" s="146">
        <f t="shared" si="2"/>
        <v>8.1029981093004415E-4</v>
      </c>
    </row>
    <row r="35" spans="1:16" x14ac:dyDescent="0.35">
      <c r="B35" s="36"/>
      <c r="C35" s="36"/>
      <c r="D35" s="36"/>
      <c r="E35" s="36"/>
      <c r="F35" s="36"/>
      <c r="G35" s="36"/>
      <c r="H35" s="36"/>
      <c r="J35" s="35"/>
      <c r="K35" s="35"/>
      <c r="L35" s="35"/>
      <c r="M35" s="30"/>
      <c r="N35" s="30"/>
    </row>
    <row r="36" spans="1:16" x14ac:dyDescent="0.35">
      <c r="A36" s="74" t="s">
        <v>161</v>
      </c>
      <c r="B36" s="42" t="s">
        <v>172</v>
      </c>
      <c r="C36" s="42"/>
      <c r="D36" s="42"/>
      <c r="E36" s="42"/>
      <c r="F36" s="42"/>
      <c r="G36" s="42"/>
      <c r="H36" s="42"/>
      <c r="I36" s="42"/>
      <c r="J36" s="77" t="s">
        <v>169</v>
      </c>
      <c r="K36" s="77"/>
      <c r="L36" s="77"/>
      <c r="M36" s="77"/>
      <c r="N36" s="77"/>
      <c r="O36" s="77"/>
      <c r="P36" s="77"/>
    </row>
    <row r="37" spans="1:16" x14ac:dyDescent="0.35">
      <c r="A37" s="27"/>
      <c r="B37" s="40" t="s">
        <v>131</v>
      </c>
      <c r="C37" s="40" t="s">
        <v>132</v>
      </c>
      <c r="D37" s="40" t="s">
        <v>133</v>
      </c>
      <c r="E37" s="40" t="s">
        <v>134</v>
      </c>
      <c r="F37" s="40" t="s">
        <v>190</v>
      </c>
      <c r="G37" s="40" t="s">
        <v>251</v>
      </c>
      <c r="H37" s="40" t="s">
        <v>353</v>
      </c>
      <c r="I37" s="75"/>
      <c r="J37" s="40" t="s">
        <v>131</v>
      </c>
      <c r="K37" s="40" t="s">
        <v>132</v>
      </c>
      <c r="L37" s="40" t="s">
        <v>133</v>
      </c>
      <c r="M37" s="40" t="s">
        <v>134</v>
      </c>
      <c r="N37" s="40" t="s">
        <v>190</v>
      </c>
      <c r="O37" s="40" t="s">
        <v>251</v>
      </c>
      <c r="P37" s="40" t="s">
        <v>353</v>
      </c>
    </row>
    <row r="38" spans="1:16" x14ac:dyDescent="0.35">
      <c r="A38" s="27" t="s">
        <v>162</v>
      </c>
      <c r="B38" s="31">
        <v>130345</v>
      </c>
      <c r="C38" s="31">
        <v>124430</v>
      </c>
      <c r="D38" s="31">
        <v>111995</v>
      </c>
      <c r="E38" s="31">
        <v>92209</v>
      </c>
      <c r="F38" s="31">
        <v>101781</v>
      </c>
      <c r="G38" s="31">
        <v>98195</v>
      </c>
      <c r="H38" s="144">
        <v>98056</v>
      </c>
      <c r="I38" s="14"/>
      <c r="J38" s="70">
        <v>0.84527638712355058</v>
      </c>
      <c r="K38" s="70">
        <v>0.86307232383766497</v>
      </c>
      <c r="L38" s="70">
        <v>0.86063274700109893</v>
      </c>
      <c r="M38" s="70">
        <v>0.86191940624970786</v>
      </c>
      <c r="N38" s="70">
        <f>F38/F$14</f>
        <v>0.84267653560517619</v>
      </c>
      <c r="O38" s="70">
        <f>G38/G$14</f>
        <v>0.84692478200495069</v>
      </c>
      <c r="P38" s="149">
        <f>H38/H$14</f>
        <v>0.85594322576139803</v>
      </c>
    </row>
    <row r="39" spans="1:16" x14ac:dyDescent="0.35">
      <c r="A39" s="27" t="s">
        <v>163</v>
      </c>
      <c r="B39" s="31">
        <v>2525</v>
      </c>
      <c r="C39" s="31">
        <v>2385</v>
      </c>
      <c r="D39" s="31">
        <v>2229</v>
      </c>
      <c r="E39" s="31">
        <v>2059</v>
      </c>
      <c r="F39" s="31">
        <v>2271</v>
      </c>
      <c r="G39" s="31">
        <v>2282</v>
      </c>
      <c r="H39" s="144">
        <v>2429</v>
      </c>
      <c r="I39" s="14"/>
      <c r="J39" s="70">
        <v>1.6374413115094289E-2</v>
      </c>
      <c r="K39" s="70">
        <v>1.6542855359260877E-2</v>
      </c>
      <c r="L39" s="70">
        <v>1.7128893192244737E-2</v>
      </c>
      <c r="M39" s="70">
        <v>1.9246408240715641E-2</v>
      </c>
      <c r="N39" s="70">
        <f t="shared" ref="N39:N44" si="5">F39/F$14</f>
        <v>1.8802314895308113E-2</v>
      </c>
      <c r="O39" s="70">
        <f t="shared" ref="O39:P44" si="6">G39/G$14</f>
        <v>1.9682085162536764E-2</v>
      </c>
      <c r="P39" s="149">
        <f t="shared" si="6"/>
        <v>2.1203048210965528E-2</v>
      </c>
    </row>
    <row r="40" spans="1:16" x14ac:dyDescent="0.35">
      <c r="A40" s="27" t="s">
        <v>164</v>
      </c>
      <c r="B40" s="31">
        <v>94</v>
      </c>
      <c r="C40" s="31">
        <v>187</v>
      </c>
      <c r="D40" s="31">
        <v>187</v>
      </c>
      <c r="E40" s="31">
        <v>62</v>
      </c>
      <c r="F40" s="31">
        <v>108</v>
      </c>
      <c r="G40" s="31">
        <v>118</v>
      </c>
      <c r="H40" s="144">
        <v>122</v>
      </c>
      <c r="I40" s="14"/>
      <c r="J40" s="70">
        <v>6.0958211200747058E-4</v>
      </c>
      <c r="K40" s="70">
        <v>1.2970708394892177E-3</v>
      </c>
      <c r="L40" s="70">
        <v>1.4370134710407205E-3</v>
      </c>
      <c r="M40" s="70">
        <v>5.7954216169226315E-4</v>
      </c>
      <c r="N40" s="70">
        <f t="shared" si="5"/>
        <v>8.9416556965798164E-4</v>
      </c>
      <c r="O40" s="70">
        <f t="shared" si="6"/>
        <v>1.0177414764151349E-3</v>
      </c>
      <c r="P40" s="149">
        <f t="shared" si="6"/>
        <v>1.0649534301102488E-3</v>
      </c>
    </row>
    <row r="41" spans="1:16" x14ac:dyDescent="0.35">
      <c r="A41" s="27" t="s">
        <v>165</v>
      </c>
      <c r="B41" s="31">
        <v>77</v>
      </c>
      <c r="C41" s="31">
        <v>49</v>
      </c>
      <c r="D41" s="31">
        <v>31</v>
      </c>
      <c r="E41" s="31">
        <v>16</v>
      </c>
      <c r="F41" s="31">
        <v>23</v>
      </c>
      <c r="G41" s="31">
        <v>34</v>
      </c>
      <c r="H41" s="144">
        <v>30</v>
      </c>
      <c r="I41" s="14"/>
      <c r="J41" s="70">
        <v>4.9933853855931108E-4</v>
      </c>
      <c r="K41" s="70">
        <v>3.3987417719236185E-4</v>
      </c>
      <c r="L41" s="70">
        <v>2.3822148450407666E-4</v>
      </c>
      <c r="M41" s="70">
        <v>1.4955926753348726E-4</v>
      </c>
      <c r="N41" s="70">
        <f t="shared" si="5"/>
        <v>1.9042414909382942E-4</v>
      </c>
      <c r="O41" s="70">
        <f t="shared" si="6"/>
        <v>2.9324754405181858E-4</v>
      </c>
      <c r="P41" s="149">
        <f t="shared" si="6"/>
        <v>2.6187379428940544E-4</v>
      </c>
    </row>
    <row r="42" spans="1:16" x14ac:dyDescent="0.35">
      <c r="A42" s="27" t="s">
        <v>166</v>
      </c>
      <c r="B42" s="31">
        <v>17731</v>
      </c>
      <c r="C42" s="31">
        <v>16916</v>
      </c>
      <c r="D42" s="31">
        <v>15514</v>
      </c>
      <c r="E42" s="31">
        <v>12621</v>
      </c>
      <c r="F42" s="31">
        <v>16598</v>
      </c>
      <c r="G42" s="31">
        <v>15670</v>
      </c>
      <c r="H42" s="144">
        <v>14020</v>
      </c>
      <c r="I42" s="14"/>
      <c r="J42" s="70">
        <v>0.11498404710643044</v>
      </c>
      <c r="K42" s="70">
        <v>0.11733288941604067</v>
      </c>
      <c r="L42" s="70">
        <v>0.11921832614826598</v>
      </c>
      <c r="M42" s="70">
        <v>0.11797421972125892</v>
      </c>
      <c r="N42" s="70">
        <f t="shared" si="5"/>
        <v>0.13742000115910352</v>
      </c>
      <c r="O42" s="70">
        <f t="shared" si="6"/>
        <v>0.13515261809682344</v>
      </c>
      <c r="P42" s="149">
        <f t="shared" si="6"/>
        <v>0.12238235319791549</v>
      </c>
    </row>
    <row r="43" spans="1:16" x14ac:dyDescent="0.35">
      <c r="A43" s="27" t="s">
        <v>167</v>
      </c>
      <c r="B43" s="31">
        <v>73</v>
      </c>
      <c r="C43" s="31">
        <v>105</v>
      </c>
      <c r="D43" s="31">
        <v>34</v>
      </c>
      <c r="E43" s="31">
        <v>14</v>
      </c>
      <c r="F43" s="31">
        <v>2</v>
      </c>
      <c r="G43" s="31">
        <v>5</v>
      </c>
      <c r="H43" s="144">
        <v>5</v>
      </c>
      <c r="I43" s="14"/>
      <c r="J43" s="70">
        <v>4.7339887421856764E-4</v>
      </c>
      <c r="K43" s="70">
        <v>7.2830180826934684E-4</v>
      </c>
      <c r="L43" s="70">
        <v>2.6127517655285827E-4</v>
      </c>
      <c r="M43" s="70">
        <v>1.3086435909180134E-4</v>
      </c>
      <c r="N43" s="70">
        <f t="shared" si="5"/>
        <v>1.6558621660332993E-5</v>
      </c>
      <c r="O43" s="70">
        <f t="shared" si="6"/>
        <v>4.3124638831149786E-5</v>
      </c>
      <c r="P43" s="149">
        <f t="shared" si="6"/>
        <v>4.3645632381567575E-5</v>
      </c>
    </row>
    <row r="44" spans="1:16" x14ac:dyDescent="0.35">
      <c r="A44" s="43" t="s">
        <v>168</v>
      </c>
      <c r="B44" s="44">
        <v>181</v>
      </c>
      <c r="C44" s="44">
        <v>7</v>
      </c>
      <c r="D44" s="44">
        <v>2</v>
      </c>
      <c r="E44" s="44">
        <v>1</v>
      </c>
      <c r="F44" s="44">
        <v>0</v>
      </c>
      <c r="G44" s="44">
        <v>2</v>
      </c>
      <c r="H44" s="148">
        <v>3</v>
      </c>
      <c r="I44" s="19"/>
      <c r="J44" s="68">
        <v>1.1737698114186402E-3</v>
      </c>
      <c r="K44" s="68">
        <v>4.8553453884623124E-5</v>
      </c>
      <c r="L44" s="68">
        <v>1.5369128032521076E-5</v>
      </c>
      <c r="M44" s="68">
        <v>9.3474542208429539E-6</v>
      </c>
      <c r="N44" s="68">
        <f t="shared" si="5"/>
        <v>0</v>
      </c>
      <c r="O44" s="68">
        <f t="shared" si="6"/>
        <v>1.7249855532459916E-5</v>
      </c>
      <c r="P44" s="146">
        <f t="shared" si="6"/>
        <v>2.6187379428940546E-5</v>
      </c>
    </row>
    <row r="46" spans="1:16" x14ac:dyDescent="0.35">
      <c r="A46" t="s">
        <v>173</v>
      </c>
    </row>
    <row r="48" spans="1:16" x14ac:dyDescent="0.35">
      <c r="A48" t="s">
        <v>174</v>
      </c>
    </row>
  </sheetData>
  <phoneticPr fontId="6" type="noConversion"/>
  <pageMargins left="0.7" right="0.7" top="0.75" bottom="0.75" header="0.3" footer="0.3"/>
  <pageSetup paperSize="5" scale="8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D25EE-631A-4687-802C-D3C520D8F164}">
  <sheetPr>
    <pageSetUpPr fitToPage="1"/>
  </sheetPr>
  <dimension ref="A1:U48"/>
  <sheetViews>
    <sheetView showGridLines="0" workbookViewId="0"/>
  </sheetViews>
  <sheetFormatPr defaultRowHeight="14.5" x14ac:dyDescent="0.35"/>
  <cols>
    <col min="1" max="1" width="77.453125" customWidth="1"/>
    <col min="2" max="5" width="11.1796875" bestFit="1" customWidth="1"/>
    <col min="6" max="6" width="11.1796875" customWidth="1"/>
    <col min="7" max="8" width="10.1796875" customWidth="1"/>
    <col min="9" max="9" width="1.7265625" customWidth="1"/>
    <col min="16" max="16" width="9.453125" customWidth="1"/>
  </cols>
  <sheetData>
    <row r="1" spans="1:21" ht="21" x14ac:dyDescent="0.5">
      <c r="A1" s="41" t="s">
        <v>355</v>
      </c>
    </row>
    <row r="2" spans="1:21" x14ac:dyDescent="0.35">
      <c r="A2" t="s">
        <v>188</v>
      </c>
    </row>
    <row r="3" spans="1:21" x14ac:dyDescent="0.35">
      <c r="A3" s="79" t="s">
        <v>338</v>
      </c>
    </row>
    <row r="5" spans="1:21" x14ac:dyDescent="0.35">
      <c r="A5" s="74" t="s">
        <v>130</v>
      </c>
      <c r="B5" s="42" t="s">
        <v>170</v>
      </c>
      <c r="C5" s="42"/>
      <c r="D5" s="42"/>
      <c r="E5" s="42"/>
      <c r="F5" s="42"/>
      <c r="G5" s="42"/>
      <c r="H5" s="42"/>
      <c r="I5" s="42"/>
      <c r="J5" s="42" t="s">
        <v>169</v>
      </c>
      <c r="K5" s="42"/>
      <c r="L5" s="42"/>
      <c r="M5" s="42"/>
      <c r="N5" s="42"/>
      <c r="O5" s="42"/>
      <c r="P5" s="124"/>
    </row>
    <row r="6" spans="1:21" x14ac:dyDescent="0.35">
      <c r="A6" s="27"/>
      <c r="B6" s="40" t="s">
        <v>131</v>
      </c>
      <c r="C6" s="40" t="s">
        <v>132</v>
      </c>
      <c r="D6" s="40" t="s">
        <v>133</v>
      </c>
      <c r="E6" s="40" t="s">
        <v>134</v>
      </c>
      <c r="F6" s="40" t="s">
        <v>190</v>
      </c>
      <c r="G6" s="40" t="s">
        <v>251</v>
      </c>
      <c r="H6" s="40" t="s">
        <v>353</v>
      </c>
      <c r="I6" s="125"/>
      <c r="J6" s="40" t="s">
        <v>131</v>
      </c>
      <c r="K6" s="40" t="s">
        <v>132</v>
      </c>
      <c r="L6" s="40" t="s">
        <v>133</v>
      </c>
      <c r="M6" s="40" t="s">
        <v>134</v>
      </c>
      <c r="N6" s="40" t="s">
        <v>190</v>
      </c>
      <c r="O6" s="40" t="s">
        <v>251</v>
      </c>
      <c r="P6" s="76" t="s">
        <v>353</v>
      </c>
    </row>
    <row r="7" spans="1:21" x14ac:dyDescent="0.35">
      <c r="A7" s="27" t="s">
        <v>135</v>
      </c>
      <c r="B7" s="126">
        <v>8529</v>
      </c>
      <c r="C7" s="126">
        <v>8085</v>
      </c>
      <c r="D7" s="126">
        <v>9329</v>
      </c>
      <c r="E7" s="126">
        <v>6685</v>
      </c>
      <c r="F7" s="126">
        <v>7118</v>
      </c>
      <c r="G7" s="126">
        <v>7113</v>
      </c>
      <c r="H7" s="159">
        <v>6526</v>
      </c>
      <c r="P7" s="28"/>
    </row>
    <row r="8" spans="1:21" x14ac:dyDescent="0.35">
      <c r="A8" s="27" t="s">
        <v>136</v>
      </c>
      <c r="B8" s="126">
        <v>908</v>
      </c>
      <c r="C8" s="126">
        <v>746</v>
      </c>
      <c r="D8" s="126">
        <v>790</v>
      </c>
      <c r="E8" s="126">
        <v>683</v>
      </c>
      <c r="F8" s="126">
        <v>796</v>
      </c>
      <c r="G8" s="126">
        <v>758</v>
      </c>
      <c r="H8" s="159">
        <v>829</v>
      </c>
      <c r="J8" s="70">
        <f t="shared" ref="J8:P8" si="0">B8/B$7</f>
        <v>0.1064603118771251</v>
      </c>
      <c r="K8" s="70">
        <f t="shared" si="0"/>
        <v>9.226963512677798E-2</v>
      </c>
      <c r="L8" s="70">
        <f t="shared" si="0"/>
        <v>8.468217386643799E-2</v>
      </c>
      <c r="M8" s="70">
        <f t="shared" si="0"/>
        <v>0.10216903515332834</v>
      </c>
      <c r="N8" s="70">
        <f t="shared" si="0"/>
        <v>0.11182916549592582</v>
      </c>
      <c r="O8" s="70">
        <f t="shared" si="0"/>
        <v>0.10656544355405595</v>
      </c>
      <c r="P8" s="168">
        <f t="shared" si="0"/>
        <v>0.12703034017775053</v>
      </c>
    </row>
    <row r="9" spans="1:21" x14ac:dyDescent="0.35">
      <c r="A9" s="27" t="s">
        <v>137</v>
      </c>
      <c r="B9" s="126">
        <v>14</v>
      </c>
      <c r="C9" s="126">
        <v>15</v>
      </c>
      <c r="D9" s="126">
        <v>12</v>
      </c>
      <c r="E9" s="126">
        <v>7</v>
      </c>
      <c r="F9" s="126">
        <v>5</v>
      </c>
      <c r="G9" s="126">
        <v>5</v>
      </c>
      <c r="H9" s="159">
        <v>4</v>
      </c>
      <c r="J9" s="70">
        <f t="shared" ref="J9:N12" si="1">B9/B$7</f>
        <v>1.6414585531715324E-3</v>
      </c>
      <c r="K9" s="70">
        <f t="shared" si="1"/>
        <v>1.8552875695732839E-3</v>
      </c>
      <c r="L9" s="70">
        <f t="shared" si="1"/>
        <v>1.2863115017686783E-3</v>
      </c>
      <c r="M9" s="70">
        <f t="shared" si="1"/>
        <v>1.0471204188481676E-3</v>
      </c>
      <c r="N9" s="70">
        <f t="shared" si="1"/>
        <v>7.0244450688395613E-4</v>
      </c>
      <c r="O9" s="70">
        <f t="shared" ref="O9:O15" si="2">G9/G$7</f>
        <v>7.0293828201883879E-4</v>
      </c>
      <c r="P9" s="168">
        <f t="shared" ref="P9:P15" si="3">H9/H$7</f>
        <v>6.1293288384921848E-4</v>
      </c>
    </row>
    <row r="10" spans="1:21" x14ac:dyDescent="0.35">
      <c r="A10" s="27" t="s">
        <v>138</v>
      </c>
      <c r="B10" s="126">
        <v>3</v>
      </c>
      <c r="C10" s="126">
        <v>46</v>
      </c>
      <c r="D10" s="126">
        <v>78</v>
      </c>
      <c r="E10" s="126">
        <v>67</v>
      </c>
      <c r="F10" s="127">
        <v>0</v>
      </c>
      <c r="G10" s="127">
        <v>0</v>
      </c>
      <c r="H10" s="160">
        <v>0</v>
      </c>
      <c r="J10" s="70">
        <f t="shared" si="1"/>
        <v>3.5174111853675694E-4</v>
      </c>
      <c r="K10" s="70">
        <f t="shared" si="1"/>
        <v>5.689548546691404E-3</v>
      </c>
      <c r="L10" s="70">
        <f t="shared" si="1"/>
        <v>8.3610247614964092E-3</v>
      </c>
      <c r="M10" s="70">
        <f t="shared" si="1"/>
        <v>1.0022438294689604E-2</v>
      </c>
      <c r="N10" s="70">
        <f t="shared" si="1"/>
        <v>0</v>
      </c>
      <c r="O10" s="70">
        <f t="shared" si="2"/>
        <v>0</v>
      </c>
      <c r="P10" s="168">
        <f t="shared" si="3"/>
        <v>0</v>
      </c>
    </row>
    <row r="11" spans="1:21" x14ac:dyDescent="0.35">
      <c r="A11" s="27" t="s">
        <v>139</v>
      </c>
      <c r="B11" s="126">
        <v>700</v>
      </c>
      <c r="C11" s="126">
        <v>531</v>
      </c>
      <c r="D11" s="126">
        <v>547</v>
      </c>
      <c r="E11" s="126">
        <v>403</v>
      </c>
      <c r="F11" s="126">
        <v>410</v>
      </c>
      <c r="G11" s="126">
        <v>416</v>
      </c>
      <c r="H11" s="159">
        <v>471</v>
      </c>
      <c r="J11" s="70">
        <f t="shared" si="1"/>
        <v>8.2072927658576628E-2</v>
      </c>
      <c r="K11" s="70">
        <f t="shared" si="1"/>
        <v>6.5677179962894253E-2</v>
      </c>
      <c r="L11" s="70">
        <f t="shared" si="1"/>
        <v>5.8634365955622256E-2</v>
      </c>
      <c r="M11" s="70">
        <f t="shared" si="1"/>
        <v>6.0284218399401644E-2</v>
      </c>
      <c r="N11" s="70">
        <f t="shared" si="1"/>
        <v>5.7600449564484409E-2</v>
      </c>
      <c r="O11" s="70">
        <f t="shared" si="2"/>
        <v>5.8484465063967386E-2</v>
      </c>
      <c r="P11" s="168">
        <f t="shared" si="3"/>
        <v>7.2172847073245477E-2</v>
      </c>
    </row>
    <row r="12" spans="1:21" x14ac:dyDescent="0.35">
      <c r="A12" s="27" t="s">
        <v>140</v>
      </c>
      <c r="B12" s="126">
        <v>3127</v>
      </c>
      <c r="C12" s="126">
        <v>2919</v>
      </c>
      <c r="D12" s="126">
        <v>3438</v>
      </c>
      <c r="E12" s="126">
        <v>2689</v>
      </c>
      <c r="F12" s="126">
        <v>2844</v>
      </c>
      <c r="G12" s="126">
        <v>2767</v>
      </c>
      <c r="H12" s="159">
        <v>2457</v>
      </c>
      <c r="J12" s="70">
        <f t="shared" si="1"/>
        <v>0.36663149255481298</v>
      </c>
      <c r="K12" s="70">
        <f t="shared" si="1"/>
        <v>0.36103896103896105</v>
      </c>
      <c r="L12" s="70">
        <f t="shared" si="1"/>
        <v>0.36852824525672634</v>
      </c>
      <c r="M12" s="70">
        <f t="shared" si="1"/>
        <v>0.40224382946896037</v>
      </c>
      <c r="N12" s="70">
        <f t="shared" si="1"/>
        <v>0.39955043551559427</v>
      </c>
      <c r="O12" s="70">
        <f t="shared" si="2"/>
        <v>0.38900604526922539</v>
      </c>
      <c r="P12" s="168">
        <f t="shared" si="3"/>
        <v>0.37649402390438247</v>
      </c>
      <c r="R12" s="128"/>
      <c r="S12" s="128"/>
      <c r="T12" s="128"/>
      <c r="U12" s="128"/>
    </row>
    <row r="13" spans="1:21" x14ac:dyDescent="0.35">
      <c r="A13" s="27" t="s">
        <v>141</v>
      </c>
      <c r="B13" s="126">
        <v>0</v>
      </c>
      <c r="C13" s="126">
        <v>4</v>
      </c>
      <c r="D13" s="126">
        <v>0</v>
      </c>
      <c r="E13" s="126">
        <v>0</v>
      </c>
      <c r="F13" s="126">
        <v>1</v>
      </c>
      <c r="G13" s="126">
        <v>1</v>
      </c>
      <c r="H13" s="159">
        <v>4</v>
      </c>
      <c r="J13" t="s">
        <v>280</v>
      </c>
      <c r="K13" s="70">
        <f>C13/C$7</f>
        <v>4.9474335188620904E-4</v>
      </c>
      <c r="L13" t="s">
        <v>280</v>
      </c>
      <c r="M13" s="70">
        <f t="shared" ref="M13:N15" si="4">E13/E$7</f>
        <v>0</v>
      </c>
      <c r="N13" s="70">
        <f t="shared" si="4"/>
        <v>1.4048890137679124E-4</v>
      </c>
      <c r="O13" s="70">
        <f t="shared" si="2"/>
        <v>1.4058765640376775E-4</v>
      </c>
      <c r="P13" s="168">
        <f t="shared" si="3"/>
        <v>6.1293288384921848E-4</v>
      </c>
    </row>
    <row r="14" spans="1:21" x14ac:dyDescent="0.35">
      <c r="A14" s="27" t="s">
        <v>142</v>
      </c>
      <c r="B14" s="126">
        <v>3337</v>
      </c>
      <c r="C14" s="126">
        <v>3353</v>
      </c>
      <c r="D14" s="126">
        <v>3099</v>
      </c>
      <c r="E14" s="126">
        <v>2721</v>
      </c>
      <c r="F14" s="126">
        <v>2938</v>
      </c>
      <c r="G14" s="126">
        <v>3024</v>
      </c>
      <c r="H14" s="159">
        <v>2633</v>
      </c>
      <c r="J14" s="70">
        <f>B14/B$7</f>
        <v>0.39125337085238598</v>
      </c>
      <c r="K14" s="70">
        <f>C14/C$7</f>
        <v>0.41471861471861471</v>
      </c>
      <c r="L14" s="70">
        <f>D14/D$7</f>
        <v>0.33218994533176116</v>
      </c>
      <c r="M14" s="70">
        <f t="shared" si="4"/>
        <v>0.4070306656694091</v>
      </c>
      <c r="N14" s="70">
        <f t="shared" si="4"/>
        <v>0.41275639224501265</v>
      </c>
      <c r="O14" s="70">
        <f t="shared" si="2"/>
        <v>0.4251370729649937</v>
      </c>
      <c r="P14" s="168">
        <f t="shared" si="3"/>
        <v>0.4034630707937481</v>
      </c>
    </row>
    <row r="15" spans="1:21" x14ac:dyDescent="0.35">
      <c r="A15" s="43" t="s">
        <v>143</v>
      </c>
      <c r="B15" s="129">
        <v>352</v>
      </c>
      <c r="C15" s="129">
        <v>365</v>
      </c>
      <c r="D15" s="129">
        <v>153</v>
      </c>
      <c r="E15" s="129">
        <v>115</v>
      </c>
      <c r="F15" s="129">
        <v>124</v>
      </c>
      <c r="G15" s="129">
        <v>144</v>
      </c>
      <c r="H15" s="161">
        <v>140</v>
      </c>
      <c r="I15" s="19"/>
      <c r="J15" s="68">
        <f>B15/B$7</f>
        <v>4.1270957908312818E-2</v>
      </c>
      <c r="K15" s="68">
        <f>C15/C$7</f>
        <v>4.5145330859616577E-2</v>
      </c>
      <c r="L15" s="68">
        <f>D15/D$7</f>
        <v>1.6400471647550648E-2</v>
      </c>
      <c r="M15" s="68">
        <f t="shared" si="4"/>
        <v>1.7202692595362751E-2</v>
      </c>
      <c r="N15" s="68">
        <f t="shared" si="4"/>
        <v>1.7420623770722114E-2</v>
      </c>
      <c r="O15" s="68">
        <f t="shared" si="2"/>
        <v>2.0244622522142555E-2</v>
      </c>
      <c r="P15" s="169">
        <f t="shared" si="3"/>
        <v>2.1452650934722647E-2</v>
      </c>
    </row>
    <row r="16" spans="1:21" x14ac:dyDescent="0.35">
      <c r="J16" s="35"/>
      <c r="K16" s="35"/>
      <c r="L16" s="35"/>
      <c r="M16" s="35"/>
      <c r="N16" s="35"/>
      <c r="O16" s="35"/>
      <c r="P16" s="35"/>
    </row>
    <row r="17" spans="1:16" x14ac:dyDescent="0.35">
      <c r="A17" s="74" t="s">
        <v>144</v>
      </c>
      <c r="B17" s="42" t="s">
        <v>171</v>
      </c>
      <c r="C17" s="42"/>
      <c r="D17" s="42"/>
      <c r="E17" s="42"/>
      <c r="F17" s="42"/>
      <c r="G17" s="42"/>
      <c r="H17" s="42"/>
      <c r="I17" s="42"/>
      <c r="J17" s="77" t="s">
        <v>169</v>
      </c>
      <c r="K17" s="77"/>
      <c r="L17" s="77"/>
      <c r="M17" s="77"/>
      <c r="N17" s="77"/>
      <c r="O17" s="77"/>
      <c r="P17" s="130"/>
    </row>
    <row r="18" spans="1:16" x14ac:dyDescent="0.35">
      <c r="A18" s="27"/>
      <c r="B18" s="40" t="s">
        <v>131</v>
      </c>
      <c r="C18" s="40" t="s">
        <v>132</v>
      </c>
      <c r="D18" s="40" t="s">
        <v>133</v>
      </c>
      <c r="E18" s="40" t="s">
        <v>134</v>
      </c>
      <c r="F18" s="40" t="s">
        <v>190</v>
      </c>
      <c r="G18" s="40" t="s">
        <v>251</v>
      </c>
      <c r="H18" s="40" t="s">
        <v>353</v>
      </c>
      <c r="I18" s="125"/>
      <c r="J18" s="40" t="s">
        <v>131</v>
      </c>
      <c r="K18" s="40" t="s">
        <v>132</v>
      </c>
      <c r="L18" s="40" t="s">
        <v>133</v>
      </c>
      <c r="M18" s="40" t="s">
        <v>134</v>
      </c>
      <c r="N18" s="40" t="s">
        <v>190</v>
      </c>
      <c r="O18" s="40" t="s">
        <v>251</v>
      </c>
      <c r="P18" s="76" t="s">
        <v>353</v>
      </c>
    </row>
    <row r="19" spans="1:16" x14ac:dyDescent="0.35">
      <c r="A19" s="27" t="s">
        <v>145</v>
      </c>
      <c r="B19" s="31">
        <v>151</v>
      </c>
      <c r="C19" s="31">
        <v>228</v>
      </c>
      <c r="D19" s="31">
        <v>266</v>
      </c>
      <c r="E19" s="31">
        <v>194</v>
      </c>
      <c r="F19" s="122">
        <v>270</v>
      </c>
      <c r="G19" s="122">
        <v>272</v>
      </c>
      <c r="H19" s="144">
        <v>304</v>
      </c>
      <c r="J19" s="70">
        <f t="shared" ref="J19:O20" si="5">B19/B$7</f>
        <v>1.7704302966350099E-2</v>
      </c>
      <c r="K19" s="70">
        <f t="shared" si="5"/>
        <v>2.8200371057513916E-2</v>
      </c>
      <c r="L19" s="70">
        <f t="shared" si="5"/>
        <v>2.8513238289205704E-2</v>
      </c>
      <c r="M19" s="70">
        <f t="shared" si="5"/>
        <v>2.9020194465220642E-2</v>
      </c>
      <c r="N19" s="70">
        <f t="shared" si="5"/>
        <v>3.7932003371733636E-2</v>
      </c>
      <c r="O19" s="70">
        <f t="shared" si="5"/>
        <v>3.8239842541824831E-2</v>
      </c>
      <c r="P19" s="170">
        <f t="shared" ref="P19:P30" si="6">H19/H$7</f>
        <v>4.6582899172540604E-2</v>
      </c>
    </row>
    <row r="20" spans="1:16" x14ac:dyDescent="0.35">
      <c r="A20" s="27" t="s">
        <v>146</v>
      </c>
      <c r="B20" s="31">
        <v>124</v>
      </c>
      <c r="C20" s="31">
        <v>101</v>
      </c>
      <c r="D20" s="31">
        <v>144</v>
      </c>
      <c r="E20" s="31">
        <v>129</v>
      </c>
      <c r="F20" s="122">
        <v>130</v>
      </c>
      <c r="G20" s="122">
        <v>96</v>
      </c>
      <c r="H20" s="144">
        <v>76</v>
      </c>
      <c r="J20" s="70">
        <f t="shared" si="5"/>
        <v>1.4538632899519286E-2</v>
      </c>
      <c r="K20" s="70">
        <f t="shared" si="5"/>
        <v>1.2492269635126778E-2</v>
      </c>
      <c r="L20" s="70">
        <f t="shared" si="5"/>
        <v>1.543573802122414E-2</v>
      </c>
      <c r="M20" s="70">
        <f t="shared" si="5"/>
        <v>1.9296933433059087E-2</v>
      </c>
      <c r="N20" s="70">
        <f t="shared" si="5"/>
        <v>1.8263557178982859E-2</v>
      </c>
      <c r="O20" s="70">
        <f t="shared" si="5"/>
        <v>1.3496415014761703E-2</v>
      </c>
      <c r="P20" s="168">
        <f t="shared" si="6"/>
        <v>1.1645724793135151E-2</v>
      </c>
    </row>
    <row r="21" spans="1:16" x14ac:dyDescent="0.35">
      <c r="A21" s="27" t="s">
        <v>147</v>
      </c>
      <c r="B21" s="106" t="s">
        <v>281</v>
      </c>
      <c r="C21" s="106" t="s">
        <v>281</v>
      </c>
      <c r="D21" s="106" t="s">
        <v>281</v>
      </c>
      <c r="E21" s="106" t="s">
        <v>281</v>
      </c>
      <c r="F21" s="131" t="s">
        <v>281</v>
      </c>
      <c r="G21" s="131">
        <v>0</v>
      </c>
      <c r="H21" s="162">
        <v>0</v>
      </c>
      <c r="I21" s="34"/>
      <c r="J21" s="106" t="s">
        <v>281</v>
      </c>
      <c r="K21" s="106" t="s">
        <v>281</v>
      </c>
      <c r="L21" s="106" t="s">
        <v>281</v>
      </c>
      <c r="M21" s="106" t="s">
        <v>281</v>
      </c>
      <c r="N21" s="106" t="s">
        <v>281</v>
      </c>
      <c r="O21" s="106" t="s">
        <v>281</v>
      </c>
      <c r="P21" s="171" t="s">
        <v>281</v>
      </c>
    </row>
    <row r="22" spans="1:16" x14ac:dyDescent="0.35">
      <c r="A22" s="27" t="s">
        <v>148</v>
      </c>
      <c r="B22" s="31">
        <v>86</v>
      </c>
      <c r="C22" s="31">
        <v>86</v>
      </c>
      <c r="D22" s="31">
        <v>118</v>
      </c>
      <c r="E22" s="31">
        <v>134</v>
      </c>
      <c r="F22" s="122">
        <v>199</v>
      </c>
      <c r="G22" s="122">
        <v>121</v>
      </c>
      <c r="H22" s="144">
        <v>89</v>
      </c>
      <c r="J22" s="70">
        <f t="shared" ref="J22:O22" si="7">B22/B$7</f>
        <v>1.0083245398053699E-2</v>
      </c>
      <c r="K22" s="70">
        <f t="shared" si="7"/>
        <v>1.0636982065553495E-2</v>
      </c>
      <c r="L22" s="70">
        <f t="shared" si="7"/>
        <v>1.2648729767392003E-2</v>
      </c>
      <c r="M22" s="70">
        <f t="shared" si="7"/>
        <v>2.0044876589379208E-2</v>
      </c>
      <c r="N22" s="70">
        <f t="shared" si="7"/>
        <v>2.7957291373981456E-2</v>
      </c>
      <c r="O22" s="70">
        <f t="shared" si="7"/>
        <v>1.7011106424855899E-2</v>
      </c>
      <c r="P22" s="168">
        <f t="shared" si="6"/>
        <v>1.3637756665645111E-2</v>
      </c>
    </row>
    <row r="23" spans="1:16" x14ac:dyDescent="0.35">
      <c r="A23" s="27" t="s">
        <v>149</v>
      </c>
      <c r="B23" s="31">
        <v>13</v>
      </c>
      <c r="C23" s="31">
        <v>10</v>
      </c>
      <c r="D23" s="31">
        <v>18</v>
      </c>
      <c r="E23" s="31">
        <v>6</v>
      </c>
      <c r="F23" s="122">
        <v>16</v>
      </c>
      <c r="G23" s="122">
        <v>17</v>
      </c>
      <c r="H23" s="144">
        <v>11</v>
      </c>
      <c r="J23" s="70">
        <f t="shared" ref="J23:N27" si="8">B23/B$7</f>
        <v>1.5242115136592802E-3</v>
      </c>
      <c r="K23" s="70">
        <f t="shared" si="8"/>
        <v>1.2368583797155227E-3</v>
      </c>
      <c r="L23" s="70">
        <f t="shared" si="8"/>
        <v>1.9294672526530175E-3</v>
      </c>
      <c r="M23" s="70">
        <f t="shared" si="8"/>
        <v>8.9753178758414365E-4</v>
      </c>
      <c r="N23" s="70">
        <f t="shared" si="8"/>
        <v>2.2478224220286599E-3</v>
      </c>
      <c r="O23" s="70">
        <f t="shared" ref="O23:O31" si="9">G23/G$7</f>
        <v>2.3899901588640519E-3</v>
      </c>
      <c r="P23" s="168">
        <f t="shared" si="6"/>
        <v>1.685565430585351E-3</v>
      </c>
    </row>
    <row r="24" spans="1:16" x14ac:dyDescent="0.35">
      <c r="A24" s="27" t="s">
        <v>150</v>
      </c>
      <c r="B24" s="31">
        <v>202</v>
      </c>
      <c r="C24" s="31">
        <v>170</v>
      </c>
      <c r="D24" s="31">
        <v>158</v>
      </c>
      <c r="E24" s="31">
        <v>358</v>
      </c>
      <c r="F24" s="122">
        <v>389</v>
      </c>
      <c r="G24" s="122">
        <v>378</v>
      </c>
      <c r="H24" s="144">
        <v>408</v>
      </c>
      <c r="J24" s="70">
        <f t="shared" si="8"/>
        <v>2.3683901981474968E-2</v>
      </c>
      <c r="K24" s="70">
        <f t="shared" si="8"/>
        <v>2.1026592455163882E-2</v>
      </c>
      <c r="L24" s="70">
        <f t="shared" si="8"/>
        <v>1.6936434773287597E-2</v>
      </c>
      <c r="M24" s="70">
        <f t="shared" si="8"/>
        <v>5.3552729992520566E-2</v>
      </c>
      <c r="N24" s="70">
        <f t="shared" si="8"/>
        <v>5.4650182635571788E-2</v>
      </c>
      <c r="O24" s="70">
        <f t="shared" si="9"/>
        <v>5.3142134120624213E-2</v>
      </c>
      <c r="P24" s="168">
        <f t="shared" si="6"/>
        <v>6.2519154152620285E-2</v>
      </c>
    </row>
    <row r="25" spans="1:16" x14ac:dyDescent="0.35">
      <c r="A25" s="27" t="s">
        <v>151</v>
      </c>
      <c r="B25" s="31">
        <v>135</v>
      </c>
      <c r="C25" s="31">
        <v>142</v>
      </c>
      <c r="D25" s="31">
        <v>123</v>
      </c>
      <c r="E25" s="31">
        <v>120</v>
      </c>
      <c r="F25" s="122">
        <v>134</v>
      </c>
      <c r="G25" s="122">
        <v>104</v>
      </c>
      <c r="H25" s="144">
        <v>90</v>
      </c>
      <c r="J25" s="70">
        <f t="shared" si="8"/>
        <v>1.5828350334154064E-2</v>
      </c>
      <c r="K25" s="70">
        <f t="shared" si="8"/>
        <v>1.7563388991960419E-2</v>
      </c>
      <c r="L25" s="70">
        <f t="shared" si="8"/>
        <v>1.3184692893128952E-2</v>
      </c>
      <c r="M25" s="70">
        <f t="shared" si="8"/>
        <v>1.7950635751682872E-2</v>
      </c>
      <c r="N25" s="70">
        <f t="shared" si="8"/>
        <v>1.8825512784490024E-2</v>
      </c>
      <c r="O25" s="70">
        <f t="shared" si="9"/>
        <v>1.4621116265991847E-2</v>
      </c>
      <c r="P25" s="168">
        <f t="shared" si="6"/>
        <v>1.3790989886607416E-2</v>
      </c>
    </row>
    <row r="26" spans="1:16" x14ac:dyDescent="0.35">
      <c r="A26" s="27" t="s">
        <v>152</v>
      </c>
      <c r="B26" s="31">
        <v>3337</v>
      </c>
      <c r="C26" s="31">
        <v>3353</v>
      </c>
      <c r="D26" s="31">
        <v>3099</v>
      </c>
      <c r="E26" s="31">
        <v>2719</v>
      </c>
      <c r="F26" s="122">
        <v>2937</v>
      </c>
      <c r="G26" s="122">
        <v>3024</v>
      </c>
      <c r="H26" s="144">
        <v>2606</v>
      </c>
      <c r="J26" s="70">
        <f t="shared" si="8"/>
        <v>0.39125337085238598</v>
      </c>
      <c r="K26" s="70">
        <f t="shared" si="8"/>
        <v>0.41471861471861471</v>
      </c>
      <c r="L26" s="70">
        <f t="shared" si="8"/>
        <v>0.33218994533176116</v>
      </c>
      <c r="M26" s="70">
        <f t="shared" si="8"/>
        <v>0.40673148840688106</v>
      </c>
      <c r="N26" s="70">
        <f t="shared" si="8"/>
        <v>0.41261590334363585</v>
      </c>
      <c r="O26" s="70">
        <f t="shared" si="9"/>
        <v>0.4251370729649937</v>
      </c>
      <c r="P26" s="168">
        <f t="shared" si="6"/>
        <v>0.39932577382776585</v>
      </c>
    </row>
    <row r="27" spans="1:16" x14ac:dyDescent="0.35">
      <c r="A27" s="27" t="s">
        <v>153</v>
      </c>
      <c r="B27" s="31">
        <v>10</v>
      </c>
      <c r="C27" s="31">
        <v>10</v>
      </c>
      <c r="D27" s="31">
        <v>11</v>
      </c>
      <c r="E27" s="31">
        <v>4</v>
      </c>
      <c r="F27" s="122">
        <v>3</v>
      </c>
      <c r="G27" s="122">
        <v>5</v>
      </c>
      <c r="H27" s="144">
        <v>5</v>
      </c>
      <c r="J27" s="70">
        <f t="shared" si="8"/>
        <v>1.1724703951225231E-3</v>
      </c>
      <c r="K27" s="70">
        <f t="shared" si="8"/>
        <v>1.2368583797155227E-3</v>
      </c>
      <c r="L27" s="70">
        <f t="shared" si="8"/>
        <v>1.1791188766212884E-3</v>
      </c>
      <c r="M27" s="70">
        <f t="shared" si="8"/>
        <v>5.9835452505609577E-4</v>
      </c>
      <c r="N27" s="70">
        <f t="shared" si="8"/>
        <v>4.214667041303737E-4</v>
      </c>
      <c r="O27" s="70">
        <f t="shared" si="9"/>
        <v>7.0293828201883879E-4</v>
      </c>
      <c r="P27" s="168">
        <f t="shared" si="6"/>
        <v>7.6616610481152316E-4</v>
      </c>
    </row>
    <row r="28" spans="1:16" x14ac:dyDescent="0.35">
      <c r="A28" s="27" t="s">
        <v>154</v>
      </c>
      <c r="B28" s="106" t="s">
        <v>281</v>
      </c>
      <c r="C28" s="31">
        <v>4</v>
      </c>
      <c r="D28" s="31">
        <v>3</v>
      </c>
      <c r="E28" s="31">
        <v>1</v>
      </c>
      <c r="F28" s="131">
        <v>0</v>
      </c>
      <c r="G28" s="131">
        <v>2</v>
      </c>
      <c r="H28" s="162">
        <v>2</v>
      </c>
      <c r="J28" s="106" t="s">
        <v>281</v>
      </c>
      <c r="K28" s="70">
        <f t="shared" ref="K28:N31" si="10">C28/C$7</f>
        <v>4.9474335188620904E-4</v>
      </c>
      <c r="L28" s="70">
        <f t="shared" si="10"/>
        <v>3.2157787544216958E-4</v>
      </c>
      <c r="M28" s="70">
        <f t="shared" si="10"/>
        <v>1.4958863126402394E-4</v>
      </c>
      <c r="N28" s="70">
        <f t="shared" si="10"/>
        <v>0</v>
      </c>
      <c r="O28" s="70">
        <f t="shared" si="9"/>
        <v>2.8117531280753551E-4</v>
      </c>
      <c r="P28" s="168">
        <f t="shared" si="6"/>
        <v>3.0646644192460924E-4</v>
      </c>
    </row>
    <row r="29" spans="1:16" x14ac:dyDescent="0.35">
      <c r="A29" s="27" t="s">
        <v>155</v>
      </c>
      <c r="B29" s="31">
        <v>1596</v>
      </c>
      <c r="C29" s="31">
        <v>1307</v>
      </c>
      <c r="D29" s="31">
        <v>1512</v>
      </c>
      <c r="E29" s="31">
        <v>1217</v>
      </c>
      <c r="F29" s="122">
        <v>1290</v>
      </c>
      <c r="G29" s="122">
        <v>1249</v>
      </c>
      <c r="H29" s="144">
        <v>1231</v>
      </c>
      <c r="J29" s="70">
        <f>B29/B$7</f>
        <v>0.18712627506155469</v>
      </c>
      <c r="K29" s="70">
        <f t="shared" si="10"/>
        <v>0.16165739022881881</v>
      </c>
      <c r="L29" s="70">
        <f t="shared" si="10"/>
        <v>0.16207524922285346</v>
      </c>
      <c r="M29" s="70">
        <f t="shared" si="10"/>
        <v>0.18204936424831714</v>
      </c>
      <c r="N29" s="70">
        <f t="shared" si="10"/>
        <v>0.18123068277606069</v>
      </c>
      <c r="O29" s="70">
        <f>G29/G$7</f>
        <v>0.17559398284830591</v>
      </c>
      <c r="P29" s="168">
        <f t="shared" si="6"/>
        <v>0.18863009500459699</v>
      </c>
    </row>
    <row r="30" spans="1:16" x14ac:dyDescent="0.35">
      <c r="A30" s="27" t="s">
        <v>156</v>
      </c>
      <c r="B30" s="31">
        <v>1590</v>
      </c>
      <c r="C30" s="31">
        <v>1683</v>
      </c>
      <c r="D30" s="31">
        <v>1836</v>
      </c>
      <c r="E30" s="31">
        <v>1449</v>
      </c>
      <c r="F30" s="122">
        <v>1412</v>
      </c>
      <c r="G30" s="122">
        <v>1462</v>
      </c>
      <c r="H30" s="144">
        <v>1321</v>
      </c>
      <c r="J30" s="70">
        <f>B30/B$7</f>
        <v>0.18642279282448118</v>
      </c>
      <c r="K30" s="70">
        <f t="shared" si="10"/>
        <v>0.20816326530612245</v>
      </c>
      <c r="L30" s="70">
        <f t="shared" si="10"/>
        <v>0.19680565977060779</v>
      </c>
      <c r="M30" s="70">
        <f t="shared" si="10"/>
        <v>0.21675392670157068</v>
      </c>
      <c r="N30" s="70">
        <f t="shared" si="10"/>
        <v>0.19837032874402921</v>
      </c>
      <c r="O30" s="70">
        <f t="shared" si="9"/>
        <v>0.20553915366230846</v>
      </c>
      <c r="P30" s="168">
        <f t="shared" si="6"/>
        <v>0.20242108489120442</v>
      </c>
    </row>
    <row r="31" spans="1:16" x14ac:dyDescent="0.35">
      <c r="A31" s="27" t="s">
        <v>157</v>
      </c>
      <c r="B31" s="31">
        <v>767</v>
      </c>
      <c r="C31" s="31">
        <v>568</v>
      </c>
      <c r="D31" s="31">
        <v>1676</v>
      </c>
      <c r="E31" s="31">
        <v>352</v>
      </c>
      <c r="F31" s="122">
        <v>322</v>
      </c>
      <c r="G31" s="122">
        <v>366</v>
      </c>
      <c r="H31" s="144">
        <v>382</v>
      </c>
      <c r="J31" s="70">
        <f>B31/B$7</f>
        <v>8.9928479305897521E-2</v>
      </c>
      <c r="K31" s="70">
        <f t="shared" si="10"/>
        <v>7.0253555967841677E-2</v>
      </c>
      <c r="L31" s="70">
        <f t="shared" si="10"/>
        <v>0.1796548397470254</v>
      </c>
      <c r="M31" s="70">
        <f t="shared" si="10"/>
        <v>5.2655198204936422E-2</v>
      </c>
      <c r="N31" s="70">
        <f t="shared" si="10"/>
        <v>4.523742624332678E-2</v>
      </c>
      <c r="O31" s="70">
        <f t="shared" si="9"/>
        <v>5.1455082243778996E-2</v>
      </c>
      <c r="P31" s="168">
        <f>H31/H$7</f>
        <v>5.8535090407600368E-2</v>
      </c>
    </row>
    <row r="32" spans="1:16" x14ac:dyDescent="0.35">
      <c r="A32" s="27" t="s">
        <v>158</v>
      </c>
      <c r="B32" s="106" t="s">
        <v>281</v>
      </c>
      <c r="C32" s="106" t="s">
        <v>281</v>
      </c>
      <c r="D32" s="106" t="s">
        <v>281</v>
      </c>
      <c r="E32" s="106">
        <v>1</v>
      </c>
      <c r="F32" s="131">
        <v>1</v>
      </c>
      <c r="G32" s="131">
        <v>2</v>
      </c>
      <c r="H32" s="162">
        <v>2</v>
      </c>
      <c r="I32" s="34"/>
      <c r="J32" s="106" t="s">
        <v>281</v>
      </c>
      <c r="K32" s="106" t="s">
        <v>281</v>
      </c>
      <c r="L32" s="106" t="s">
        <v>281</v>
      </c>
      <c r="M32" s="106" t="s">
        <v>281</v>
      </c>
      <c r="N32" s="106" t="s">
        <v>281</v>
      </c>
      <c r="O32" s="106" t="s">
        <v>281</v>
      </c>
      <c r="P32" s="172" t="s">
        <v>281</v>
      </c>
    </row>
    <row r="33" spans="1:16" x14ac:dyDescent="0.35">
      <c r="A33" s="27" t="s">
        <v>159</v>
      </c>
      <c r="B33" s="106" t="s">
        <v>281</v>
      </c>
      <c r="C33" s="106" t="s">
        <v>281</v>
      </c>
      <c r="D33" s="106" t="s">
        <v>281</v>
      </c>
      <c r="E33" s="106" t="s">
        <v>281</v>
      </c>
      <c r="F33" s="131">
        <v>11</v>
      </c>
      <c r="G33" s="131">
        <v>20</v>
      </c>
      <c r="H33" s="162">
        <v>17</v>
      </c>
      <c r="I33" s="34"/>
      <c r="J33" s="106" t="s">
        <v>281</v>
      </c>
      <c r="K33" s="106" t="s">
        <v>281</v>
      </c>
      <c r="L33" s="106" t="s">
        <v>281</v>
      </c>
      <c r="M33" s="106" t="s">
        <v>281</v>
      </c>
      <c r="N33" s="106" t="s">
        <v>281</v>
      </c>
      <c r="O33" s="106" t="s">
        <v>281</v>
      </c>
      <c r="P33" s="172" t="s">
        <v>281</v>
      </c>
    </row>
    <row r="34" spans="1:16" x14ac:dyDescent="0.35">
      <c r="A34" s="43" t="s">
        <v>160</v>
      </c>
      <c r="B34" s="103" t="s">
        <v>281</v>
      </c>
      <c r="C34" s="103" t="s">
        <v>281</v>
      </c>
      <c r="D34" s="103" t="s">
        <v>281</v>
      </c>
      <c r="E34" s="103">
        <v>1</v>
      </c>
      <c r="F34" s="132">
        <v>4</v>
      </c>
      <c r="G34" s="132">
        <v>0</v>
      </c>
      <c r="H34" s="163">
        <v>0</v>
      </c>
      <c r="I34" s="37"/>
      <c r="J34" s="103" t="s">
        <v>281</v>
      </c>
      <c r="K34" s="103" t="s">
        <v>281</v>
      </c>
      <c r="L34" s="103" t="s">
        <v>281</v>
      </c>
      <c r="M34" s="103" t="s">
        <v>281</v>
      </c>
      <c r="N34" s="103" t="s">
        <v>281</v>
      </c>
      <c r="O34" s="103" t="s">
        <v>281</v>
      </c>
      <c r="P34" s="173" t="s">
        <v>281</v>
      </c>
    </row>
    <row r="35" spans="1:16" x14ac:dyDescent="0.35">
      <c r="B35" s="36"/>
      <c r="C35" s="36"/>
      <c r="D35" s="36"/>
      <c r="E35" s="36"/>
      <c r="F35" s="36"/>
      <c r="G35" s="36"/>
      <c r="H35" s="36"/>
      <c r="J35" s="35"/>
      <c r="K35" s="35"/>
      <c r="L35" s="35"/>
      <c r="M35" s="35"/>
      <c r="N35" s="35"/>
      <c r="O35" s="35"/>
      <c r="P35" s="35"/>
    </row>
    <row r="36" spans="1:16" x14ac:dyDescent="0.35">
      <c r="A36" s="74" t="s">
        <v>161</v>
      </c>
      <c r="B36" s="42" t="s">
        <v>172</v>
      </c>
      <c r="C36" s="42"/>
      <c r="D36" s="42"/>
      <c r="E36" s="42"/>
      <c r="F36" s="42"/>
      <c r="G36" s="42"/>
      <c r="H36" s="42"/>
      <c r="I36" s="42"/>
      <c r="J36" s="77" t="s">
        <v>169</v>
      </c>
      <c r="K36" s="77"/>
      <c r="L36" s="77"/>
      <c r="M36" s="77"/>
      <c r="N36" s="77"/>
      <c r="O36" s="77"/>
      <c r="P36" s="130"/>
    </row>
    <row r="37" spans="1:16" x14ac:dyDescent="0.35">
      <c r="A37" s="27"/>
      <c r="B37" s="40" t="s">
        <v>131</v>
      </c>
      <c r="C37" s="40" t="s">
        <v>132</v>
      </c>
      <c r="D37" s="40" t="s">
        <v>133</v>
      </c>
      <c r="E37" s="40" t="s">
        <v>134</v>
      </c>
      <c r="F37" s="40" t="s">
        <v>190</v>
      </c>
      <c r="G37" s="40" t="s">
        <v>251</v>
      </c>
      <c r="H37" s="40" t="s">
        <v>353</v>
      </c>
      <c r="I37" s="125"/>
      <c r="J37" s="40" t="s">
        <v>131</v>
      </c>
      <c r="K37" s="40" t="s">
        <v>132</v>
      </c>
      <c r="L37" s="40" t="s">
        <v>133</v>
      </c>
      <c r="M37" s="40" t="s">
        <v>134</v>
      </c>
      <c r="N37" s="40" t="s">
        <v>190</v>
      </c>
      <c r="O37" s="40" t="s">
        <v>251</v>
      </c>
      <c r="P37" s="76" t="s">
        <v>353</v>
      </c>
    </row>
    <row r="38" spans="1:16" x14ac:dyDescent="0.35">
      <c r="A38" s="27" t="s">
        <v>162</v>
      </c>
      <c r="B38" s="31">
        <v>2883</v>
      </c>
      <c r="C38" s="31">
        <v>2860</v>
      </c>
      <c r="D38" s="31">
        <v>2734</v>
      </c>
      <c r="E38" s="31">
        <v>2424</v>
      </c>
      <c r="F38" s="122">
        <v>2607</v>
      </c>
      <c r="G38" s="122">
        <v>2673</v>
      </c>
      <c r="H38" s="144">
        <v>2343</v>
      </c>
      <c r="J38" s="70">
        <f t="shared" ref="J38:P38" si="11">B38/SUM(B$38:B$44)</f>
        <v>0.86915887850467288</v>
      </c>
      <c r="K38" s="70">
        <f t="shared" si="11"/>
        <v>0.85705723703925685</v>
      </c>
      <c r="L38" s="70">
        <f t="shared" si="11"/>
        <v>0.88651102464332032</v>
      </c>
      <c r="M38" s="70">
        <f t="shared" si="11"/>
        <v>0.8908489525909592</v>
      </c>
      <c r="N38" s="70">
        <f t="shared" si="11"/>
        <v>0.88733832539142277</v>
      </c>
      <c r="O38" s="70">
        <f t="shared" si="11"/>
        <v>0.88305252725470762</v>
      </c>
      <c r="P38" s="170">
        <f t="shared" si="11"/>
        <v>0.8891840607210626</v>
      </c>
    </row>
    <row r="39" spans="1:16" x14ac:dyDescent="0.35">
      <c r="A39" s="27" t="s">
        <v>163</v>
      </c>
      <c r="B39" s="31">
        <v>278</v>
      </c>
      <c r="C39" s="31">
        <v>316</v>
      </c>
      <c r="D39" s="31">
        <v>229</v>
      </c>
      <c r="E39" s="31">
        <v>210</v>
      </c>
      <c r="F39" s="122">
        <v>203</v>
      </c>
      <c r="G39" s="122">
        <v>229</v>
      </c>
      <c r="H39" s="144">
        <v>198</v>
      </c>
      <c r="J39" s="70">
        <f t="shared" ref="J39:N42" si="12">B39/SUM(B$38:B$44)</f>
        <v>8.3810672294241786E-2</v>
      </c>
      <c r="K39" s="70">
        <f t="shared" si="12"/>
        <v>9.4695834581959848E-2</v>
      </c>
      <c r="L39" s="70">
        <f t="shared" si="12"/>
        <v>7.4254215304798962E-2</v>
      </c>
      <c r="M39" s="70">
        <f t="shared" si="12"/>
        <v>7.7177508269018744E-2</v>
      </c>
      <c r="N39" s="70">
        <f t="shared" si="12"/>
        <v>6.9094622191967325E-2</v>
      </c>
      <c r="O39" s="70">
        <f t="shared" ref="O39:O42" si="13">G39/SUM(G$38:G$44)</f>
        <v>7.5652461182689132E-2</v>
      </c>
      <c r="P39" s="168">
        <f t="shared" ref="P39:P42" si="14">H39/SUM(H$38:H$44)</f>
        <v>7.5142314990512341E-2</v>
      </c>
    </row>
    <row r="40" spans="1:16" x14ac:dyDescent="0.35">
      <c r="A40" s="27" t="s">
        <v>164</v>
      </c>
      <c r="B40" s="31">
        <v>42</v>
      </c>
      <c r="C40" s="31">
        <v>49</v>
      </c>
      <c r="D40" s="31">
        <v>46</v>
      </c>
      <c r="E40" s="31">
        <v>30</v>
      </c>
      <c r="F40" s="122">
        <v>46</v>
      </c>
      <c r="G40" s="122">
        <v>62</v>
      </c>
      <c r="H40" s="144">
        <v>39</v>
      </c>
      <c r="J40" s="70">
        <f t="shared" si="12"/>
        <v>1.2662044015676817E-2</v>
      </c>
      <c r="K40" s="70">
        <f t="shared" si="12"/>
        <v>1.4683847767455798E-2</v>
      </c>
      <c r="L40" s="70">
        <f t="shared" si="12"/>
        <v>1.4915693904020753E-2</v>
      </c>
      <c r="M40" s="70">
        <f t="shared" si="12"/>
        <v>1.1025358324145534E-2</v>
      </c>
      <c r="N40" s="70">
        <f t="shared" si="12"/>
        <v>1.5656909462219197E-2</v>
      </c>
      <c r="O40" s="70">
        <f t="shared" si="13"/>
        <v>2.0482325735051207E-2</v>
      </c>
      <c r="P40" s="168">
        <f t="shared" si="14"/>
        <v>1.4800759013282733E-2</v>
      </c>
    </row>
    <row r="41" spans="1:16" x14ac:dyDescent="0.35">
      <c r="A41" s="27" t="s">
        <v>165</v>
      </c>
      <c r="B41" s="31">
        <v>24</v>
      </c>
      <c r="C41" s="31">
        <v>16</v>
      </c>
      <c r="D41" s="31">
        <v>18</v>
      </c>
      <c r="E41" s="31">
        <v>3</v>
      </c>
      <c r="F41" s="122">
        <v>10</v>
      </c>
      <c r="G41" s="122">
        <v>8</v>
      </c>
      <c r="H41" s="144">
        <v>7</v>
      </c>
      <c r="J41" s="70">
        <f t="shared" si="12"/>
        <v>7.2354537232438947E-3</v>
      </c>
      <c r="K41" s="70">
        <f t="shared" si="12"/>
        <v>4.7947258016182203E-3</v>
      </c>
      <c r="L41" s="70">
        <f t="shared" si="12"/>
        <v>5.8365758754863814E-3</v>
      </c>
      <c r="M41" s="70">
        <f t="shared" si="12"/>
        <v>1.1025358324145535E-3</v>
      </c>
      <c r="N41" s="70">
        <f t="shared" si="12"/>
        <v>3.4036759700476512E-3</v>
      </c>
      <c r="O41" s="70">
        <f t="shared" si="13"/>
        <v>2.642880740006607E-3</v>
      </c>
      <c r="P41" s="168">
        <f t="shared" si="14"/>
        <v>2.6565464895635673E-3</v>
      </c>
    </row>
    <row r="42" spans="1:16" x14ac:dyDescent="0.35">
      <c r="A42" s="27" t="s">
        <v>166</v>
      </c>
      <c r="B42" s="31">
        <v>61</v>
      </c>
      <c r="C42" s="31">
        <v>81</v>
      </c>
      <c r="D42" s="31">
        <v>53</v>
      </c>
      <c r="E42" s="31">
        <v>54</v>
      </c>
      <c r="F42" s="122">
        <v>72</v>
      </c>
      <c r="G42" s="122">
        <v>54</v>
      </c>
      <c r="H42" s="144">
        <v>48</v>
      </c>
      <c r="J42" s="70">
        <f t="shared" si="12"/>
        <v>1.8390111546578235E-2</v>
      </c>
      <c r="K42" s="70">
        <f t="shared" si="12"/>
        <v>2.4273299370692239E-2</v>
      </c>
      <c r="L42" s="70">
        <f t="shared" si="12"/>
        <v>1.7185473411154346E-2</v>
      </c>
      <c r="M42" s="70">
        <f t="shared" si="12"/>
        <v>1.9845644983461964E-2</v>
      </c>
      <c r="N42" s="70">
        <f t="shared" si="12"/>
        <v>2.4506466984343091E-2</v>
      </c>
      <c r="O42" s="70">
        <f t="shared" si="13"/>
        <v>1.7839444995044598E-2</v>
      </c>
      <c r="P42" s="168">
        <f t="shared" si="14"/>
        <v>1.8216318785578747E-2</v>
      </c>
    </row>
    <row r="43" spans="1:16" x14ac:dyDescent="0.35">
      <c r="A43" s="27" t="s">
        <v>167</v>
      </c>
      <c r="B43" s="31">
        <v>4</v>
      </c>
      <c r="C43" s="31">
        <v>8</v>
      </c>
      <c r="D43" s="31">
        <v>2</v>
      </c>
      <c r="E43" s="106" t="s">
        <v>281</v>
      </c>
      <c r="F43" s="131" t="s">
        <v>281</v>
      </c>
      <c r="G43" s="131">
        <v>1</v>
      </c>
      <c r="H43" s="162">
        <v>0</v>
      </c>
      <c r="J43" s="70">
        <f t="shared" ref="J43:L44" si="15">B43/SUM(B$38:B$44)</f>
        <v>1.2059089538739825E-3</v>
      </c>
      <c r="K43" s="70">
        <f t="shared" si="15"/>
        <v>2.3973629008091101E-3</v>
      </c>
      <c r="L43" s="70">
        <f t="shared" si="15"/>
        <v>6.485084306095979E-4</v>
      </c>
      <c r="M43" s="106" t="s">
        <v>281</v>
      </c>
      <c r="N43" s="106" t="s">
        <v>281</v>
      </c>
      <c r="O43" s="106" t="s">
        <v>281</v>
      </c>
      <c r="P43" s="171" t="s">
        <v>281</v>
      </c>
    </row>
    <row r="44" spans="1:16" x14ac:dyDescent="0.35">
      <c r="A44" s="43" t="s">
        <v>168</v>
      </c>
      <c r="B44" s="44">
        <v>25</v>
      </c>
      <c r="C44" s="44">
        <v>7</v>
      </c>
      <c r="D44" s="44">
        <v>2</v>
      </c>
      <c r="E44" s="103" t="s">
        <v>281</v>
      </c>
      <c r="F44" s="132" t="s">
        <v>281</v>
      </c>
      <c r="G44" s="132">
        <v>0</v>
      </c>
      <c r="H44" s="163">
        <v>0</v>
      </c>
      <c r="I44" s="19"/>
      <c r="J44" s="68">
        <f t="shared" si="15"/>
        <v>7.536930961712391E-3</v>
      </c>
      <c r="K44" s="68">
        <f t="shared" si="15"/>
        <v>2.0976925382079712E-3</v>
      </c>
      <c r="L44" s="68">
        <f t="shared" si="15"/>
        <v>6.485084306095979E-4</v>
      </c>
      <c r="M44" s="103" t="s">
        <v>281</v>
      </c>
      <c r="N44" s="103" t="s">
        <v>281</v>
      </c>
      <c r="O44" s="103" t="s">
        <v>281</v>
      </c>
      <c r="P44" s="174" t="s">
        <v>281</v>
      </c>
    </row>
    <row r="46" spans="1:16" x14ac:dyDescent="0.35">
      <c r="A46" t="s">
        <v>282</v>
      </c>
    </row>
    <row r="48" spans="1:16" x14ac:dyDescent="0.35">
      <c r="A48" t="s">
        <v>174</v>
      </c>
    </row>
  </sheetData>
  <phoneticPr fontId="6" type="noConversion"/>
  <pageMargins left="0.7" right="0.7" top="0.75" bottom="0.75" header="0.3" footer="0.3"/>
  <pageSetup paperSize="5" scale="82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A6918-940E-43FC-88C4-91F28BDDAC5C}">
  <dimension ref="A1:P428"/>
  <sheetViews>
    <sheetView showGridLines="0" workbookViewId="0">
      <selection activeCell="J2" sqref="J2"/>
    </sheetView>
  </sheetViews>
  <sheetFormatPr defaultRowHeight="14.5" x14ac:dyDescent="0.35"/>
  <cols>
    <col min="1" max="1" width="15.54296875" customWidth="1"/>
    <col min="2" max="2" width="11.54296875" customWidth="1"/>
    <col min="3" max="3" width="2.54296875" customWidth="1"/>
    <col min="4" max="4" width="15.54296875" customWidth="1"/>
    <col min="5" max="5" width="11.54296875" customWidth="1"/>
    <col min="6" max="6" width="2.54296875" customWidth="1"/>
    <col min="7" max="7" width="16.7265625" customWidth="1"/>
    <col min="8" max="8" width="11.54296875" customWidth="1"/>
    <col min="9" max="9" width="2.54296875" customWidth="1"/>
    <col min="10" max="10" width="16.1796875" customWidth="1"/>
    <col min="11" max="11" width="13.1796875" customWidth="1"/>
    <col min="12" max="12" width="2.54296875" customWidth="1"/>
    <col min="13" max="13" width="16.54296875" customWidth="1"/>
    <col min="14" max="14" width="15.7265625" customWidth="1"/>
  </cols>
  <sheetData>
    <row r="1" spans="1:11" ht="21" x14ac:dyDescent="0.35">
      <c r="A1" s="81" t="s">
        <v>357</v>
      </c>
      <c r="B1" s="86"/>
      <c r="C1" s="1"/>
    </row>
    <row r="2" spans="1:11" x14ac:dyDescent="0.35">
      <c r="A2" s="2" t="s">
        <v>76</v>
      </c>
      <c r="B2" s="2"/>
      <c r="C2" s="2"/>
      <c r="J2" s="167" t="s">
        <v>389</v>
      </c>
    </row>
    <row r="3" spans="1:11" x14ac:dyDescent="0.35">
      <c r="A3" s="80" t="s">
        <v>337</v>
      </c>
      <c r="B3" s="2"/>
      <c r="C3" s="2"/>
      <c r="J3" t="s">
        <v>390</v>
      </c>
    </row>
    <row r="4" spans="1:11" x14ac:dyDescent="0.35">
      <c r="A4" s="80" t="s">
        <v>358</v>
      </c>
      <c r="B4" s="2"/>
      <c r="C4" s="2"/>
    </row>
    <row r="5" spans="1:11" x14ac:dyDescent="0.35">
      <c r="A5" s="2"/>
      <c r="B5" s="2"/>
      <c r="C5" s="2"/>
    </row>
    <row r="6" spans="1:11" x14ac:dyDescent="0.35">
      <c r="A6" s="20" t="s">
        <v>359</v>
      </c>
      <c r="B6" s="18"/>
      <c r="C6" s="18"/>
      <c r="D6" s="19"/>
      <c r="E6" s="19"/>
      <c r="F6" s="19"/>
      <c r="G6" s="19"/>
      <c r="H6" s="19"/>
      <c r="I6" s="19"/>
      <c r="J6" s="19"/>
      <c r="K6" s="19"/>
    </row>
    <row r="7" spans="1:11" x14ac:dyDescent="0.35">
      <c r="A7" s="2" t="s">
        <v>2</v>
      </c>
      <c r="B7" s="87"/>
      <c r="C7" s="88"/>
      <c r="D7" t="s">
        <v>57</v>
      </c>
      <c r="G7" t="s">
        <v>36</v>
      </c>
      <c r="J7" t="s">
        <v>4</v>
      </c>
    </row>
    <row r="8" spans="1:11" x14ac:dyDescent="0.35">
      <c r="A8" s="93" t="s">
        <v>19</v>
      </c>
      <c r="B8" s="94">
        <v>0.70299999999999996</v>
      </c>
      <c r="C8" s="4"/>
      <c r="D8" s="5" t="s">
        <v>13</v>
      </c>
      <c r="E8" s="6">
        <v>0.59499999999999997</v>
      </c>
      <c r="G8" s="8" t="s">
        <v>6</v>
      </c>
      <c r="H8" s="9">
        <v>0.56299999999999994</v>
      </c>
      <c r="J8" s="11" t="s">
        <v>47</v>
      </c>
      <c r="K8" s="12">
        <v>0.50800000000000001</v>
      </c>
    </row>
    <row r="9" spans="1:11" x14ac:dyDescent="0.35">
      <c r="A9" s="93" t="s">
        <v>3</v>
      </c>
      <c r="B9" s="94">
        <v>0.69400000000000006</v>
      </c>
      <c r="C9" s="4"/>
      <c r="D9" s="5" t="s">
        <v>30</v>
      </c>
      <c r="E9" s="6">
        <v>0.58899999999999997</v>
      </c>
      <c r="G9" s="8" t="s">
        <v>45</v>
      </c>
      <c r="H9" s="9">
        <v>0.56200000000000006</v>
      </c>
      <c r="J9" s="11" t="s">
        <v>31</v>
      </c>
      <c r="K9" s="12">
        <v>0.49700000000000005</v>
      </c>
    </row>
    <row r="10" spans="1:11" x14ac:dyDescent="0.35">
      <c r="A10" s="93" t="s">
        <v>9</v>
      </c>
      <c r="B10" s="94">
        <v>0.67500000000000004</v>
      </c>
      <c r="C10" s="4"/>
      <c r="D10" s="5" t="s">
        <v>37</v>
      </c>
      <c r="E10" s="6">
        <v>0.58599999999999997</v>
      </c>
      <c r="G10" s="8" t="s">
        <v>38</v>
      </c>
      <c r="H10" s="9">
        <v>0.55899999999999994</v>
      </c>
      <c r="J10" s="11" t="s">
        <v>41</v>
      </c>
      <c r="K10" s="12">
        <v>0.48899999999999999</v>
      </c>
    </row>
    <row r="11" spans="1:11" x14ac:dyDescent="0.35">
      <c r="A11" s="93" t="s">
        <v>11</v>
      </c>
      <c r="B11" s="94">
        <v>0.64800000000000002</v>
      </c>
      <c r="C11" s="4"/>
      <c r="D11" s="5" t="s">
        <v>7</v>
      </c>
      <c r="E11" s="6">
        <v>0.58599999999999997</v>
      </c>
      <c r="G11" s="8" t="s">
        <v>12</v>
      </c>
      <c r="H11" s="9">
        <v>0.55799999999999994</v>
      </c>
      <c r="J11" s="11" t="s">
        <v>14</v>
      </c>
      <c r="K11" s="12">
        <v>0.48499999999999999</v>
      </c>
    </row>
    <row r="12" spans="1:11" x14ac:dyDescent="0.35">
      <c r="A12" s="93" t="s">
        <v>16</v>
      </c>
      <c r="B12" s="94">
        <v>0.64500000000000002</v>
      </c>
      <c r="C12" s="4"/>
      <c r="D12" s="5" t="s">
        <v>22</v>
      </c>
      <c r="E12" s="6">
        <v>0.57899999999999996</v>
      </c>
      <c r="G12" s="8" t="s">
        <v>48</v>
      </c>
      <c r="H12" s="9">
        <v>0.55399999999999994</v>
      </c>
      <c r="J12" s="11" t="s">
        <v>51</v>
      </c>
      <c r="K12" s="12">
        <v>0.48100000000000004</v>
      </c>
    </row>
    <row r="13" spans="1:11" x14ac:dyDescent="0.35">
      <c r="A13" s="93" t="s">
        <v>23</v>
      </c>
      <c r="B13" s="94">
        <v>0.63800000000000001</v>
      </c>
      <c r="C13" s="4"/>
      <c r="D13" s="5" t="s">
        <v>42</v>
      </c>
      <c r="E13" s="6">
        <v>0.57799999999999996</v>
      </c>
      <c r="G13" s="8" t="s">
        <v>50</v>
      </c>
      <c r="H13" s="9">
        <v>0.55299999999999994</v>
      </c>
      <c r="J13" s="11" t="s">
        <v>35</v>
      </c>
      <c r="K13" s="12">
        <v>0.47600000000000003</v>
      </c>
    </row>
    <row r="14" spans="1:11" x14ac:dyDescent="0.35">
      <c r="A14" s="93" t="s">
        <v>24</v>
      </c>
      <c r="B14" s="94">
        <v>0.621</v>
      </c>
      <c r="C14" s="4"/>
      <c r="D14" s="5" t="s">
        <v>21</v>
      </c>
      <c r="E14" s="6">
        <v>0.57600000000000007</v>
      </c>
      <c r="G14" s="8" t="s">
        <v>8</v>
      </c>
      <c r="H14" s="9">
        <v>0.55200000000000005</v>
      </c>
      <c r="J14" s="11" t="s">
        <v>17</v>
      </c>
      <c r="K14" s="12">
        <v>0.47499999999999998</v>
      </c>
    </row>
    <row r="15" spans="1:11" x14ac:dyDescent="0.35">
      <c r="A15" s="93" t="s">
        <v>26</v>
      </c>
      <c r="B15" s="94">
        <v>0.61799999999999999</v>
      </c>
      <c r="C15" s="4"/>
      <c r="D15" s="5" t="s">
        <v>34</v>
      </c>
      <c r="E15" s="6">
        <v>0.57299999999999995</v>
      </c>
      <c r="G15" s="8" t="s">
        <v>15</v>
      </c>
      <c r="H15" s="9">
        <v>0.54600000000000004</v>
      </c>
      <c r="J15" s="11" t="s">
        <v>56</v>
      </c>
      <c r="K15" s="12">
        <v>0.47100000000000003</v>
      </c>
    </row>
    <row r="16" spans="1:11" x14ac:dyDescent="0.35">
      <c r="A16" s="93" t="s">
        <v>28</v>
      </c>
      <c r="B16" s="94">
        <v>0.61799999999999999</v>
      </c>
      <c r="C16" s="4"/>
      <c r="D16" s="5" t="s">
        <v>32</v>
      </c>
      <c r="E16" s="6">
        <v>0.57200000000000006</v>
      </c>
      <c r="G16" s="8" t="s">
        <v>49</v>
      </c>
      <c r="H16" s="9">
        <v>0.54500000000000004</v>
      </c>
      <c r="J16" s="11" t="s">
        <v>33</v>
      </c>
      <c r="K16" s="12">
        <v>0.47</v>
      </c>
    </row>
    <row r="17" spans="1:11" x14ac:dyDescent="0.35">
      <c r="A17" s="93" t="s">
        <v>10</v>
      </c>
      <c r="B17" s="94">
        <v>0.61199999999999999</v>
      </c>
      <c r="C17" s="4"/>
      <c r="D17" s="5" t="s">
        <v>18</v>
      </c>
      <c r="E17" s="6">
        <v>0.56899999999999995</v>
      </c>
      <c r="G17" s="8" t="s">
        <v>54</v>
      </c>
      <c r="H17" s="9">
        <v>0.54500000000000004</v>
      </c>
      <c r="J17" s="11" t="s">
        <v>39</v>
      </c>
      <c r="K17" s="12">
        <v>0.44799999999999995</v>
      </c>
    </row>
    <row r="18" spans="1:11" x14ac:dyDescent="0.35">
      <c r="A18" s="93" t="s">
        <v>27</v>
      </c>
      <c r="B18" s="94">
        <v>0.60799999999999998</v>
      </c>
      <c r="C18" s="4"/>
      <c r="D18" s="5" t="s">
        <v>52</v>
      </c>
      <c r="E18" s="6">
        <v>0.56600000000000006</v>
      </c>
      <c r="G18" s="8" t="s">
        <v>43</v>
      </c>
      <c r="H18" s="9">
        <v>0.54100000000000004</v>
      </c>
      <c r="J18" s="11" t="s">
        <v>53</v>
      </c>
      <c r="K18" s="12">
        <v>0.435</v>
      </c>
    </row>
    <row r="19" spans="1:11" x14ac:dyDescent="0.35">
      <c r="A19" s="93" t="s">
        <v>20</v>
      </c>
      <c r="B19" s="94">
        <v>0.60299999999999998</v>
      </c>
      <c r="C19" s="4"/>
      <c r="D19" s="5" t="s">
        <v>5</v>
      </c>
      <c r="E19" s="6">
        <v>0.56600000000000006</v>
      </c>
      <c r="G19" s="8" t="s">
        <v>25</v>
      </c>
      <c r="H19" s="9">
        <v>0.53400000000000003</v>
      </c>
      <c r="J19" s="11" t="s">
        <v>55</v>
      </c>
      <c r="K19" s="12">
        <v>0.33899999999999997</v>
      </c>
    </row>
    <row r="20" spans="1:11" x14ac:dyDescent="0.35">
      <c r="A20" s="93" t="s">
        <v>44</v>
      </c>
      <c r="B20" s="94">
        <v>0.60199999999999998</v>
      </c>
      <c r="C20" s="4"/>
      <c r="D20" s="5" t="s">
        <v>40</v>
      </c>
      <c r="E20" s="6">
        <v>0.56399999999999995</v>
      </c>
      <c r="G20" s="8" t="s">
        <v>46</v>
      </c>
      <c r="H20" s="9">
        <v>0.53</v>
      </c>
      <c r="J20" s="11" t="s">
        <v>29</v>
      </c>
      <c r="K20" s="12">
        <v>0.316</v>
      </c>
    </row>
    <row r="21" spans="1:11" x14ac:dyDescent="0.35">
      <c r="A21" s="3" t="s">
        <v>65</v>
      </c>
      <c r="C21" s="4"/>
      <c r="D21" s="3" t="s">
        <v>66</v>
      </c>
      <c r="G21" s="3" t="s">
        <v>67</v>
      </c>
      <c r="J21" s="3" t="s">
        <v>68</v>
      </c>
    </row>
    <row r="22" spans="1:11" x14ac:dyDescent="0.35">
      <c r="C22" s="4"/>
    </row>
    <row r="23" spans="1:11" x14ac:dyDescent="0.35">
      <c r="A23" t="s">
        <v>60</v>
      </c>
      <c r="C23" s="4"/>
    </row>
    <row r="24" spans="1:11" x14ac:dyDescent="0.35">
      <c r="C24" s="4"/>
    </row>
    <row r="25" spans="1:11" x14ac:dyDescent="0.35">
      <c r="A25" s="20" t="s">
        <v>360</v>
      </c>
      <c r="B25" s="18"/>
      <c r="C25" s="18"/>
      <c r="D25" s="19"/>
      <c r="E25" s="19"/>
      <c r="F25" s="19"/>
      <c r="G25" s="19"/>
      <c r="H25" s="19"/>
      <c r="I25" s="19"/>
      <c r="J25" s="19"/>
      <c r="K25" s="19"/>
    </row>
    <row r="26" spans="1:11" x14ac:dyDescent="0.35">
      <c r="A26" s="2" t="s">
        <v>2</v>
      </c>
      <c r="B26" s="87"/>
      <c r="C26" s="88"/>
      <c r="D26" t="s">
        <v>57</v>
      </c>
      <c r="G26" t="s">
        <v>36</v>
      </c>
      <c r="J26" t="s">
        <v>4</v>
      </c>
    </row>
    <row r="27" spans="1:11" x14ac:dyDescent="0.35">
      <c r="A27" s="93" t="s">
        <v>19</v>
      </c>
      <c r="B27" s="95">
        <v>9773</v>
      </c>
      <c r="C27" s="4"/>
      <c r="D27" s="5" t="s">
        <v>9</v>
      </c>
      <c r="E27" s="7">
        <v>6252.82</v>
      </c>
      <c r="G27" s="8" t="s">
        <v>24</v>
      </c>
      <c r="H27" s="10">
        <v>5166.8999999999996</v>
      </c>
      <c r="J27" s="11" t="s">
        <v>6</v>
      </c>
      <c r="K27" s="13">
        <v>4322.5</v>
      </c>
    </row>
    <row r="28" spans="1:11" x14ac:dyDescent="0.35">
      <c r="A28" s="93" t="s">
        <v>15</v>
      </c>
      <c r="B28" s="95">
        <v>9110.4</v>
      </c>
      <c r="C28" s="4"/>
      <c r="D28" s="5" t="s">
        <v>23</v>
      </c>
      <c r="E28" s="7">
        <v>6178.43</v>
      </c>
      <c r="G28" s="8" t="s">
        <v>35</v>
      </c>
      <c r="H28" s="10">
        <v>5130</v>
      </c>
      <c r="J28" s="11" t="s">
        <v>44</v>
      </c>
      <c r="K28" s="13">
        <v>4198.8500000000004</v>
      </c>
    </row>
    <row r="29" spans="1:11" x14ac:dyDescent="0.35">
      <c r="A29" s="93" t="s">
        <v>20</v>
      </c>
      <c r="B29" s="95">
        <v>8620.4500000000007</v>
      </c>
      <c r="C29" s="4"/>
      <c r="D29" s="5" t="s">
        <v>33</v>
      </c>
      <c r="E29" s="7">
        <v>6137.27</v>
      </c>
      <c r="G29" s="8" t="s">
        <v>38</v>
      </c>
      <c r="H29" s="10">
        <v>5036.7700000000004</v>
      </c>
      <c r="J29" s="11" t="s">
        <v>53</v>
      </c>
      <c r="K29" s="13">
        <v>4038.56</v>
      </c>
    </row>
    <row r="30" spans="1:11" x14ac:dyDescent="0.35">
      <c r="A30" s="93" t="s">
        <v>10</v>
      </c>
      <c r="B30" s="95">
        <v>7651.31</v>
      </c>
      <c r="C30" s="4"/>
      <c r="D30" s="5" t="s">
        <v>32</v>
      </c>
      <c r="E30" s="7">
        <v>6060</v>
      </c>
      <c r="G30" s="8" t="s">
        <v>47</v>
      </c>
      <c r="H30" s="10">
        <v>5029.4399999999996</v>
      </c>
      <c r="J30" s="11" t="s">
        <v>54</v>
      </c>
      <c r="K30" s="13">
        <v>3898.99</v>
      </c>
    </row>
    <row r="31" spans="1:11" x14ac:dyDescent="0.35">
      <c r="A31" s="93" t="s">
        <v>3</v>
      </c>
      <c r="B31" s="95">
        <v>7485</v>
      </c>
      <c r="C31" s="4"/>
      <c r="D31" s="5" t="s">
        <v>45</v>
      </c>
      <c r="E31" s="7">
        <v>5877.22</v>
      </c>
      <c r="G31" s="8" t="s">
        <v>43</v>
      </c>
      <c r="H31" s="10">
        <v>5019</v>
      </c>
      <c r="J31" s="11" t="s">
        <v>37</v>
      </c>
      <c r="K31" s="13">
        <v>3876.94</v>
      </c>
    </row>
    <row r="32" spans="1:11" x14ac:dyDescent="0.35">
      <c r="A32" s="93" t="s">
        <v>12</v>
      </c>
      <c r="B32" s="95">
        <v>7169.95</v>
      </c>
      <c r="C32" s="4"/>
      <c r="D32" s="5" t="s">
        <v>34</v>
      </c>
      <c r="E32" s="7">
        <v>5762.5</v>
      </c>
      <c r="G32" s="8" t="s">
        <v>49</v>
      </c>
      <c r="H32" s="10">
        <v>4920</v>
      </c>
      <c r="J32" s="11" t="s">
        <v>40</v>
      </c>
      <c r="K32" s="13">
        <v>3852</v>
      </c>
    </row>
    <row r="33" spans="1:11" x14ac:dyDescent="0.35">
      <c r="A33" s="93" t="s">
        <v>27</v>
      </c>
      <c r="B33" s="95">
        <v>7118.19</v>
      </c>
      <c r="C33" s="4"/>
      <c r="D33" s="5" t="s">
        <v>55</v>
      </c>
      <c r="E33" s="7">
        <v>5669.07</v>
      </c>
      <c r="G33" s="8" t="s">
        <v>39</v>
      </c>
      <c r="H33" s="10">
        <v>4819.04</v>
      </c>
      <c r="J33" s="11" t="s">
        <v>51</v>
      </c>
      <c r="K33" s="13">
        <v>3772.02</v>
      </c>
    </row>
    <row r="34" spans="1:11" x14ac:dyDescent="0.35">
      <c r="A34" s="93" t="s">
        <v>14</v>
      </c>
      <c r="B34" s="95">
        <v>7057.52</v>
      </c>
      <c r="C34" s="4"/>
      <c r="D34" s="5" t="s">
        <v>41</v>
      </c>
      <c r="E34" s="7">
        <v>5611</v>
      </c>
      <c r="G34" s="8" t="s">
        <v>7</v>
      </c>
      <c r="H34" s="10">
        <v>4778.21</v>
      </c>
      <c r="J34" s="11" t="s">
        <v>50</v>
      </c>
      <c r="K34" s="13">
        <v>3741.46</v>
      </c>
    </row>
    <row r="35" spans="1:11" x14ac:dyDescent="0.35">
      <c r="A35" s="93" t="s">
        <v>22</v>
      </c>
      <c r="B35" s="95">
        <v>7030.31</v>
      </c>
      <c r="C35" s="4"/>
      <c r="D35" s="5" t="s">
        <v>28</v>
      </c>
      <c r="E35" s="7">
        <v>5447.84</v>
      </c>
      <c r="G35" s="8" t="s">
        <v>13</v>
      </c>
      <c r="H35" s="10">
        <v>4727.97</v>
      </c>
      <c r="J35" s="11" t="s">
        <v>26</v>
      </c>
      <c r="K35" s="13">
        <v>3664</v>
      </c>
    </row>
    <row r="36" spans="1:11" x14ac:dyDescent="0.35">
      <c r="A36" s="93" t="s">
        <v>18</v>
      </c>
      <c r="B36" s="95">
        <v>6949.5</v>
      </c>
      <c r="C36" s="4"/>
      <c r="D36" s="5" t="s">
        <v>29</v>
      </c>
      <c r="E36" s="7">
        <v>5444.49</v>
      </c>
      <c r="G36" s="8" t="s">
        <v>46</v>
      </c>
      <c r="H36" s="10">
        <v>4705.55</v>
      </c>
      <c r="J36" s="11" t="s">
        <v>48</v>
      </c>
      <c r="K36" s="13">
        <v>3610.31</v>
      </c>
    </row>
    <row r="37" spans="1:11" x14ac:dyDescent="0.35">
      <c r="A37" s="93" t="s">
        <v>5</v>
      </c>
      <c r="B37" s="95">
        <v>6891.13</v>
      </c>
      <c r="C37" s="4"/>
      <c r="D37" s="5" t="s">
        <v>17</v>
      </c>
      <c r="E37" s="7">
        <v>5417.98</v>
      </c>
      <c r="G37" s="8" t="s">
        <v>56</v>
      </c>
      <c r="H37" s="10">
        <v>4588</v>
      </c>
      <c r="J37" s="11" t="s">
        <v>21</v>
      </c>
      <c r="K37" s="13">
        <v>3479.02</v>
      </c>
    </row>
    <row r="38" spans="1:11" x14ac:dyDescent="0.35">
      <c r="A38" s="93" t="s">
        <v>25</v>
      </c>
      <c r="B38" s="95">
        <v>6836.21</v>
      </c>
      <c r="C38" s="4"/>
      <c r="D38" s="5" t="s">
        <v>16</v>
      </c>
      <c r="E38" s="7">
        <v>5380</v>
      </c>
      <c r="G38" s="8" t="s">
        <v>30</v>
      </c>
      <c r="H38" s="10">
        <v>4448</v>
      </c>
      <c r="J38" s="11" t="s">
        <v>8</v>
      </c>
      <c r="K38" s="13">
        <v>3456.5</v>
      </c>
    </row>
    <row r="39" spans="1:11" x14ac:dyDescent="0.35">
      <c r="A39" s="93" t="s">
        <v>52</v>
      </c>
      <c r="B39" s="95">
        <v>6368.63</v>
      </c>
      <c r="C39" s="4"/>
      <c r="D39" s="5" t="s">
        <v>11</v>
      </c>
      <c r="E39" s="7">
        <v>5300.65</v>
      </c>
      <c r="G39" s="8" t="s">
        <v>42</v>
      </c>
      <c r="H39" s="10">
        <v>4333.2</v>
      </c>
      <c r="J39" s="11" t="s">
        <v>31</v>
      </c>
      <c r="K39" s="13">
        <v>3371.9</v>
      </c>
    </row>
    <row r="40" spans="1:11" x14ac:dyDescent="0.35">
      <c r="A40" s="3" t="s">
        <v>65</v>
      </c>
      <c r="C40" s="4"/>
      <c r="D40" s="3" t="s">
        <v>66</v>
      </c>
      <c r="G40" s="3" t="s">
        <v>67</v>
      </c>
      <c r="J40" s="3" t="s">
        <v>69</v>
      </c>
    </row>
    <row r="41" spans="1:11" x14ac:dyDescent="0.35">
      <c r="A41" t="s">
        <v>61</v>
      </c>
      <c r="C41" s="4"/>
    </row>
    <row r="42" spans="1:11" x14ac:dyDescent="0.35">
      <c r="C42" s="4"/>
    </row>
    <row r="43" spans="1:11" x14ac:dyDescent="0.35">
      <c r="A43" s="20" t="s">
        <v>361</v>
      </c>
      <c r="B43" s="18"/>
      <c r="C43" s="18"/>
      <c r="D43" s="19"/>
      <c r="E43" s="19"/>
      <c r="F43" s="19"/>
      <c r="G43" s="19"/>
      <c r="H43" s="19"/>
      <c r="I43" s="19"/>
      <c r="J43" s="19"/>
      <c r="K43" s="19"/>
    </row>
    <row r="44" spans="1:11" x14ac:dyDescent="0.35">
      <c r="A44" s="2" t="s">
        <v>2</v>
      </c>
      <c r="B44" s="87"/>
      <c r="C44" s="88"/>
      <c r="D44" t="s">
        <v>57</v>
      </c>
      <c r="G44" t="s">
        <v>36</v>
      </c>
      <c r="J44" t="s">
        <v>4</v>
      </c>
    </row>
    <row r="45" spans="1:11" x14ac:dyDescent="0.35">
      <c r="A45" s="93" t="s">
        <v>9</v>
      </c>
      <c r="B45" s="94">
        <v>0.69099999999999995</v>
      </c>
      <c r="C45" s="4"/>
      <c r="D45" s="5" t="s">
        <v>20</v>
      </c>
      <c r="E45" s="6">
        <v>0.57399999999999995</v>
      </c>
      <c r="G45" s="8" t="s">
        <v>6</v>
      </c>
      <c r="H45" s="9">
        <v>0.54</v>
      </c>
      <c r="J45" s="11" t="s">
        <v>47</v>
      </c>
      <c r="K45" s="12">
        <v>0.46200000000000002</v>
      </c>
    </row>
    <row r="46" spans="1:11" x14ac:dyDescent="0.35">
      <c r="A46" s="93" t="s">
        <v>19</v>
      </c>
      <c r="B46" s="94">
        <v>0.68299999999999994</v>
      </c>
      <c r="C46" s="4"/>
      <c r="D46" s="5" t="s">
        <v>18</v>
      </c>
      <c r="E46" s="6">
        <v>0.57399999999999995</v>
      </c>
      <c r="G46" s="8" t="s">
        <v>15</v>
      </c>
      <c r="H46" s="9">
        <v>0.53400000000000003</v>
      </c>
      <c r="J46" s="11" t="s">
        <v>32</v>
      </c>
      <c r="K46" s="12">
        <v>0.45</v>
      </c>
    </row>
    <row r="47" spans="1:11" x14ac:dyDescent="0.35">
      <c r="A47" s="93" t="s">
        <v>3</v>
      </c>
      <c r="B47" s="94">
        <v>0.66099999999999992</v>
      </c>
      <c r="C47" s="4"/>
      <c r="D47" s="5" t="s">
        <v>52</v>
      </c>
      <c r="E47" s="6">
        <v>0.57299999999999995</v>
      </c>
      <c r="G47" s="8" t="s">
        <v>49</v>
      </c>
      <c r="H47" s="9">
        <v>0.53299999999999992</v>
      </c>
      <c r="J47" s="11" t="s">
        <v>56</v>
      </c>
      <c r="K47" s="12">
        <v>0.44900000000000001</v>
      </c>
    </row>
    <row r="48" spans="1:11" x14ac:dyDescent="0.35">
      <c r="A48" s="93" t="s">
        <v>11</v>
      </c>
      <c r="B48" s="94">
        <v>0.625</v>
      </c>
      <c r="C48" s="4"/>
      <c r="D48" s="5" t="s">
        <v>5</v>
      </c>
      <c r="E48" s="6">
        <v>0.57299999999999995</v>
      </c>
      <c r="G48" s="8" t="s">
        <v>25</v>
      </c>
      <c r="H48" s="9">
        <v>0.52800000000000002</v>
      </c>
      <c r="J48" s="11" t="s">
        <v>31</v>
      </c>
      <c r="K48" s="12">
        <v>0.44400000000000001</v>
      </c>
    </row>
    <row r="49" spans="1:11" x14ac:dyDescent="0.35">
      <c r="A49" s="93" t="s">
        <v>28</v>
      </c>
      <c r="B49" s="94">
        <v>0.61199999999999999</v>
      </c>
      <c r="C49" s="4"/>
      <c r="D49" s="5" t="s">
        <v>13</v>
      </c>
      <c r="E49" s="6">
        <v>0.56899999999999995</v>
      </c>
      <c r="G49" s="8" t="s">
        <v>34</v>
      </c>
      <c r="H49" s="9">
        <v>0.52600000000000002</v>
      </c>
      <c r="J49" s="11" t="s">
        <v>39</v>
      </c>
      <c r="K49" s="12">
        <v>0.442</v>
      </c>
    </row>
    <row r="50" spans="1:11" x14ac:dyDescent="0.35">
      <c r="A50" s="93" t="s">
        <v>16</v>
      </c>
      <c r="B50" s="94">
        <v>0.61099999999999999</v>
      </c>
      <c r="C50" s="4"/>
      <c r="D50" s="5" t="s">
        <v>22</v>
      </c>
      <c r="E50" s="6">
        <v>0.56600000000000006</v>
      </c>
      <c r="G50" s="8" t="s">
        <v>33</v>
      </c>
      <c r="H50" s="9">
        <v>0.52400000000000002</v>
      </c>
      <c r="J50" s="11" t="s">
        <v>35</v>
      </c>
      <c r="K50" s="12">
        <v>0.43700000000000006</v>
      </c>
    </row>
    <row r="51" spans="1:11" x14ac:dyDescent="0.35">
      <c r="A51" s="93" t="s">
        <v>24</v>
      </c>
      <c r="B51" s="94">
        <v>0.60699999999999998</v>
      </c>
      <c r="C51" s="4"/>
      <c r="D51" s="5" t="s">
        <v>12</v>
      </c>
      <c r="E51" s="6">
        <v>0.56299999999999994</v>
      </c>
      <c r="G51" s="8" t="s">
        <v>8</v>
      </c>
      <c r="H51" s="9">
        <v>0.52100000000000002</v>
      </c>
      <c r="J51" s="11" t="s">
        <v>17</v>
      </c>
      <c r="K51" s="12">
        <v>0.433</v>
      </c>
    </row>
    <row r="52" spans="1:11" x14ac:dyDescent="0.35">
      <c r="A52" s="93" t="s">
        <v>23</v>
      </c>
      <c r="B52" s="94">
        <v>0.59899999999999998</v>
      </c>
      <c r="C52" s="4"/>
      <c r="D52" s="5" t="s">
        <v>38</v>
      </c>
      <c r="E52" s="6">
        <v>0.56000000000000005</v>
      </c>
      <c r="G52" s="8" t="s">
        <v>43</v>
      </c>
      <c r="H52" s="9">
        <v>0.51400000000000001</v>
      </c>
      <c r="J52" s="11" t="s">
        <v>53</v>
      </c>
      <c r="K52" s="12">
        <v>0.42</v>
      </c>
    </row>
    <row r="53" spans="1:11" x14ac:dyDescent="0.35">
      <c r="A53" s="93" t="s">
        <v>26</v>
      </c>
      <c r="B53" s="94">
        <v>0.59399999999999997</v>
      </c>
      <c r="C53" s="4"/>
      <c r="D53" s="5" t="s">
        <v>21</v>
      </c>
      <c r="E53" s="6">
        <v>0.55899999999999994</v>
      </c>
      <c r="G53" s="8" t="s">
        <v>46</v>
      </c>
      <c r="H53" s="9">
        <v>0.496</v>
      </c>
      <c r="J53" s="11" t="s">
        <v>51</v>
      </c>
      <c r="K53" s="12">
        <v>0.36399999999999999</v>
      </c>
    </row>
    <row r="54" spans="1:11" x14ac:dyDescent="0.35">
      <c r="A54" s="93" t="s">
        <v>27</v>
      </c>
      <c r="B54" s="94">
        <v>0.59099999999999997</v>
      </c>
      <c r="C54" s="4"/>
      <c r="D54" s="5" t="s">
        <v>40</v>
      </c>
      <c r="E54" s="6">
        <v>0.55700000000000005</v>
      </c>
      <c r="G54" s="8" t="s">
        <v>30</v>
      </c>
      <c r="H54" s="9">
        <v>0.49399999999999999</v>
      </c>
      <c r="J54" s="11" t="s">
        <v>55</v>
      </c>
      <c r="K54" s="12">
        <v>0.34100000000000003</v>
      </c>
    </row>
    <row r="55" spans="1:11" x14ac:dyDescent="0.35">
      <c r="A55" s="93" t="s">
        <v>10</v>
      </c>
      <c r="B55" s="94">
        <v>0.57700000000000007</v>
      </c>
      <c r="C55" s="4"/>
      <c r="D55" s="5" t="s">
        <v>7</v>
      </c>
      <c r="E55" s="6">
        <v>0.55700000000000005</v>
      </c>
      <c r="G55" s="8" t="s">
        <v>14</v>
      </c>
      <c r="H55" s="9">
        <v>0.48399999999999999</v>
      </c>
      <c r="J55" s="11" t="s">
        <v>50</v>
      </c>
      <c r="K55" s="12">
        <v>0.32700000000000001</v>
      </c>
    </row>
    <row r="56" spans="1:11" x14ac:dyDescent="0.35">
      <c r="A56" s="93" t="s">
        <v>45</v>
      </c>
      <c r="B56" s="94">
        <v>0.57499999999999996</v>
      </c>
      <c r="C56" s="4"/>
      <c r="D56" s="5" t="s">
        <v>37</v>
      </c>
      <c r="E56" s="6">
        <v>0.55100000000000005</v>
      </c>
      <c r="G56" s="8" t="s">
        <v>54</v>
      </c>
      <c r="H56" s="9">
        <v>0.47899999999999998</v>
      </c>
      <c r="J56" s="11" t="s">
        <v>42</v>
      </c>
      <c r="K56" s="12">
        <v>0.31900000000000001</v>
      </c>
    </row>
    <row r="57" spans="1:11" x14ac:dyDescent="0.35">
      <c r="A57" s="93" t="s">
        <v>44</v>
      </c>
      <c r="B57" s="94">
        <v>0.57399999999999995</v>
      </c>
      <c r="C57" s="4"/>
      <c r="D57" s="5" t="s">
        <v>48</v>
      </c>
      <c r="E57" s="6">
        <v>0.54500000000000004</v>
      </c>
      <c r="G57" s="8" t="s">
        <v>41</v>
      </c>
      <c r="H57" s="9">
        <v>0.47799999999999998</v>
      </c>
      <c r="J57" s="11" t="s">
        <v>29</v>
      </c>
      <c r="K57" s="12">
        <v>0.307</v>
      </c>
    </row>
    <row r="58" spans="1:11" x14ac:dyDescent="0.35">
      <c r="A58" s="3" t="s">
        <v>65</v>
      </c>
      <c r="C58" s="4"/>
      <c r="D58" s="3" t="s">
        <v>66</v>
      </c>
      <c r="G58" s="3" t="s">
        <v>67</v>
      </c>
      <c r="J58" s="3" t="s">
        <v>70</v>
      </c>
    </row>
    <row r="59" spans="1:11" x14ac:dyDescent="0.35">
      <c r="A59" t="s">
        <v>63</v>
      </c>
      <c r="C59" s="4"/>
    </row>
    <row r="60" spans="1:11" x14ac:dyDescent="0.35">
      <c r="C60" s="4"/>
    </row>
    <row r="61" spans="1:11" x14ac:dyDescent="0.35">
      <c r="A61" s="20" t="s">
        <v>362</v>
      </c>
      <c r="B61" s="18"/>
      <c r="C61" s="18"/>
      <c r="D61" s="19"/>
      <c r="E61" s="19"/>
      <c r="F61" s="19"/>
      <c r="G61" s="19"/>
      <c r="H61" s="19"/>
      <c r="I61" s="19"/>
      <c r="J61" s="19"/>
      <c r="K61" s="19"/>
    </row>
    <row r="62" spans="1:11" x14ac:dyDescent="0.35">
      <c r="A62" s="2" t="s">
        <v>2</v>
      </c>
      <c r="B62" s="87"/>
      <c r="C62" s="88"/>
      <c r="D62" t="s">
        <v>57</v>
      </c>
      <c r="G62" t="s">
        <v>36</v>
      </c>
      <c r="J62" t="s">
        <v>4</v>
      </c>
    </row>
    <row r="63" spans="1:11" x14ac:dyDescent="0.35">
      <c r="A63" s="93" t="s">
        <v>9</v>
      </c>
      <c r="B63" s="94">
        <v>0.71499999999999997</v>
      </c>
      <c r="C63" s="4"/>
      <c r="D63" s="5" t="s">
        <v>27</v>
      </c>
      <c r="E63" s="6">
        <v>0.47899999999999998</v>
      </c>
      <c r="G63" s="8" t="s">
        <v>17</v>
      </c>
      <c r="H63" s="9">
        <v>0.4</v>
      </c>
      <c r="J63" s="11" t="s">
        <v>37</v>
      </c>
      <c r="K63" s="12">
        <v>0.30599999999999999</v>
      </c>
    </row>
    <row r="64" spans="1:11" x14ac:dyDescent="0.35">
      <c r="A64" s="93" t="s">
        <v>6</v>
      </c>
      <c r="B64" s="94">
        <v>0.61899999999999999</v>
      </c>
      <c r="C64" s="4"/>
      <c r="D64" s="5" t="s">
        <v>23</v>
      </c>
      <c r="E64" s="6">
        <v>0.47200000000000003</v>
      </c>
      <c r="G64" s="8" t="s">
        <v>53</v>
      </c>
      <c r="H64" s="9">
        <v>0.39799999999999996</v>
      </c>
      <c r="J64" s="11" t="s">
        <v>50</v>
      </c>
      <c r="K64" s="12">
        <v>0.3</v>
      </c>
    </row>
    <row r="65" spans="1:11" x14ac:dyDescent="0.35">
      <c r="A65" s="93" t="s">
        <v>11</v>
      </c>
      <c r="B65" s="94">
        <v>0.61099999999999999</v>
      </c>
      <c r="C65" s="4"/>
      <c r="D65" s="5" t="s">
        <v>10</v>
      </c>
      <c r="E65" s="6">
        <v>0.45299999999999996</v>
      </c>
      <c r="G65" s="8" t="s">
        <v>34</v>
      </c>
      <c r="H65" s="9">
        <v>0.38700000000000001</v>
      </c>
      <c r="J65" s="11" t="s">
        <v>5</v>
      </c>
      <c r="K65" s="12">
        <v>0.29899999999999999</v>
      </c>
    </row>
    <row r="66" spans="1:11" x14ac:dyDescent="0.35">
      <c r="A66" s="93" t="s">
        <v>16</v>
      </c>
      <c r="B66" s="94">
        <v>0.59699999999999998</v>
      </c>
      <c r="C66" s="4"/>
      <c r="D66" s="5" t="s">
        <v>39</v>
      </c>
      <c r="E66" s="6">
        <v>0.45</v>
      </c>
      <c r="G66" s="8" t="s">
        <v>43</v>
      </c>
      <c r="H66" s="9">
        <v>0.38</v>
      </c>
      <c r="J66" s="11" t="s">
        <v>35</v>
      </c>
      <c r="K66" s="12">
        <v>0.28100000000000003</v>
      </c>
    </row>
    <row r="67" spans="1:11" x14ac:dyDescent="0.35">
      <c r="A67" s="93" t="s">
        <v>28</v>
      </c>
      <c r="B67" s="94">
        <v>0.54799999999999993</v>
      </c>
      <c r="C67" s="4"/>
      <c r="D67" s="5" t="s">
        <v>24</v>
      </c>
      <c r="E67" s="6">
        <v>0.44500000000000001</v>
      </c>
      <c r="G67" s="8" t="s">
        <v>49</v>
      </c>
      <c r="H67" s="9">
        <v>0.379</v>
      </c>
      <c r="J67" s="11" t="s">
        <v>33</v>
      </c>
      <c r="K67" s="12">
        <v>0.27899999999999997</v>
      </c>
    </row>
    <row r="68" spans="1:11" x14ac:dyDescent="0.35">
      <c r="A68" s="93" t="s">
        <v>18</v>
      </c>
      <c r="B68" s="94">
        <v>0.53400000000000003</v>
      </c>
      <c r="C68" s="4"/>
      <c r="D68" s="5" t="s">
        <v>13</v>
      </c>
      <c r="E68" s="6">
        <v>0.442</v>
      </c>
      <c r="G68" s="8" t="s">
        <v>52</v>
      </c>
      <c r="H68" s="9">
        <v>0.377</v>
      </c>
      <c r="J68" s="11" t="s">
        <v>20</v>
      </c>
      <c r="K68" s="12">
        <v>0.26899999999999996</v>
      </c>
    </row>
    <row r="69" spans="1:11" x14ac:dyDescent="0.35">
      <c r="A69" s="93" t="s">
        <v>19</v>
      </c>
      <c r="B69" s="94">
        <v>0.52500000000000002</v>
      </c>
      <c r="C69" s="4"/>
      <c r="D69" s="5" t="s">
        <v>55</v>
      </c>
      <c r="E69" s="6">
        <v>0.433</v>
      </c>
      <c r="G69" s="8" t="s">
        <v>32</v>
      </c>
      <c r="H69" s="9">
        <v>0.36499999999999999</v>
      </c>
      <c r="J69" s="11" t="s">
        <v>8</v>
      </c>
      <c r="K69" s="12">
        <v>0.26300000000000001</v>
      </c>
    </row>
    <row r="70" spans="1:11" x14ac:dyDescent="0.35">
      <c r="A70" s="93" t="s">
        <v>47</v>
      </c>
      <c r="B70" s="94">
        <v>0.52</v>
      </c>
      <c r="C70" s="4"/>
      <c r="D70" s="5" t="s">
        <v>41</v>
      </c>
      <c r="E70" s="6">
        <v>0.43</v>
      </c>
      <c r="G70" s="8" t="s">
        <v>45</v>
      </c>
      <c r="H70" s="9">
        <v>0.36099999999999999</v>
      </c>
      <c r="J70" s="11" t="s">
        <v>46</v>
      </c>
      <c r="K70" s="12">
        <v>0.247</v>
      </c>
    </row>
    <row r="71" spans="1:11" x14ac:dyDescent="0.35">
      <c r="A71" s="93" t="s">
        <v>7</v>
      </c>
      <c r="B71" s="94">
        <v>0.51700000000000002</v>
      </c>
      <c r="C71" s="4"/>
      <c r="D71" s="5" t="s">
        <v>3</v>
      </c>
      <c r="E71" s="6">
        <v>0.42200000000000004</v>
      </c>
      <c r="G71" s="8" t="s">
        <v>12</v>
      </c>
      <c r="H71" s="9">
        <v>0.34299999999999997</v>
      </c>
      <c r="J71" s="11" t="s">
        <v>38</v>
      </c>
      <c r="K71" s="12">
        <v>0.23300000000000001</v>
      </c>
    </row>
    <row r="72" spans="1:11" x14ac:dyDescent="0.35">
      <c r="A72" s="93" t="s">
        <v>21</v>
      </c>
      <c r="B72" s="94">
        <v>0.51700000000000002</v>
      </c>
      <c r="C72" s="4"/>
      <c r="D72" s="5" t="s">
        <v>44</v>
      </c>
      <c r="E72" s="6">
        <v>0.41899999999999998</v>
      </c>
      <c r="G72" s="8" t="s">
        <v>42</v>
      </c>
      <c r="H72" s="9">
        <v>0.32500000000000001</v>
      </c>
      <c r="J72" s="11" t="s">
        <v>51</v>
      </c>
      <c r="K72" s="12">
        <v>0.23100000000000001</v>
      </c>
    </row>
    <row r="73" spans="1:11" x14ac:dyDescent="0.35">
      <c r="A73" s="93" t="s">
        <v>22</v>
      </c>
      <c r="B73" s="94">
        <v>0.51600000000000001</v>
      </c>
      <c r="C73" s="4"/>
      <c r="D73" s="5" t="s">
        <v>14</v>
      </c>
      <c r="E73" s="6">
        <v>0.41100000000000003</v>
      </c>
      <c r="G73" s="8" t="s">
        <v>30</v>
      </c>
      <c r="H73" s="9">
        <v>0.32400000000000001</v>
      </c>
      <c r="J73" s="11" t="s">
        <v>56</v>
      </c>
      <c r="K73" s="12">
        <v>0.22500000000000001</v>
      </c>
    </row>
    <row r="74" spans="1:11" x14ac:dyDescent="0.35">
      <c r="A74" s="93" t="s">
        <v>26</v>
      </c>
      <c r="B74" s="94">
        <v>0.49200000000000005</v>
      </c>
      <c r="C74" s="4"/>
      <c r="D74" s="5" t="s">
        <v>40</v>
      </c>
      <c r="E74" s="6">
        <v>0.40600000000000003</v>
      </c>
      <c r="G74" s="8" t="s">
        <v>31</v>
      </c>
      <c r="H74" s="9">
        <v>0.32100000000000001</v>
      </c>
      <c r="J74" s="11" t="s">
        <v>29</v>
      </c>
      <c r="K74" s="12">
        <v>0.19899999999999998</v>
      </c>
    </row>
    <row r="75" spans="1:11" x14ac:dyDescent="0.35">
      <c r="A75" s="93" t="s">
        <v>15</v>
      </c>
      <c r="B75" s="94">
        <v>0.48100000000000004</v>
      </c>
      <c r="C75" s="4"/>
      <c r="D75" s="5" t="s">
        <v>48</v>
      </c>
      <c r="E75" s="6">
        <v>0.40600000000000003</v>
      </c>
      <c r="G75" s="8" t="s">
        <v>54</v>
      </c>
      <c r="H75" s="9">
        <v>0.30599999999999999</v>
      </c>
      <c r="J75" s="11" t="s">
        <v>25</v>
      </c>
      <c r="K75" s="12">
        <v>0.16300000000000001</v>
      </c>
    </row>
    <row r="76" spans="1:11" x14ac:dyDescent="0.35">
      <c r="A76" s="3" t="s">
        <v>65</v>
      </c>
      <c r="C76" s="4"/>
      <c r="D76" s="3" t="s">
        <v>66</v>
      </c>
      <c r="G76" s="3" t="s">
        <v>67</v>
      </c>
      <c r="J76" s="3" t="s">
        <v>73</v>
      </c>
    </row>
    <row r="77" spans="1:11" x14ac:dyDescent="0.35">
      <c r="A77" t="s">
        <v>72</v>
      </c>
      <c r="C77" s="4"/>
    </row>
    <row r="78" spans="1:11" x14ac:dyDescent="0.35">
      <c r="C78" s="4"/>
    </row>
    <row r="79" spans="1:11" x14ac:dyDescent="0.35">
      <c r="A79" s="20" t="s">
        <v>363</v>
      </c>
      <c r="B79" s="18"/>
      <c r="C79" s="18"/>
      <c r="D79" s="19"/>
      <c r="E79" s="19"/>
      <c r="F79" s="19"/>
      <c r="G79" s="19"/>
      <c r="H79" s="19"/>
      <c r="I79" s="19"/>
      <c r="J79" s="19"/>
      <c r="K79" s="19"/>
    </row>
    <row r="80" spans="1:11" x14ac:dyDescent="0.35">
      <c r="A80" s="2" t="s">
        <v>2</v>
      </c>
      <c r="B80" s="87"/>
      <c r="C80" s="88"/>
      <c r="D80" t="s">
        <v>57</v>
      </c>
      <c r="G80" t="s">
        <v>36</v>
      </c>
      <c r="J80" t="s">
        <v>4</v>
      </c>
    </row>
    <row r="81" spans="1:11" x14ac:dyDescent="0.35">
      <c r="A81" s="93" t="s">
        <v>6</v>
      </c>
      <c r="B81" s="94">
        <v>0.81099999999999994</v>
      </c>
      <c r="C81" s="4"/>
      <c r="D81" s="5" t="s">
        <v>21</v>
      </c>
      <c r="E81" s="6">
        <v>0.628</v>
      </c>
      <c r="G81" s="8" t="s">
        <v>8</v>
      </c>
      <c r="H81" s="9">
        <v>0.53500000000000003</v>
      </c>
      <c r="J81" s="11" t="s">
        <v>49</v>
      </c>
      <c r="K81" s="12">
        <v>0.41700000000000004</v>
      </c>
    </row>
    <row r="82" spans="1:11" x14ac:dyDescent="0.35">
      <c r="A82" s="93" t="s">
        <v>3</v>
      </c>
      <c r="B82" s="94">
        <v>0.77599999999999991</v>
      </c>
      <c r="C82" s="4"/>
      <c r="D82" s="5" t="s">
        <v>47</v>
      </c>
      <c r="E82" s="6">
        <v>0.60599999999999998</v>
      </c>
      <c r="G82" s="8" t="s">
        <v>17</v>
      </c>
      <c r="H82" s="9">
        <v>0.53299999999999992</v>
      </c>
      <c r="J82" s="11" t="s">
        <v>25</v>
      </c>
      <c r="K82" s="12">
        <v>0.39</v>
      </c>
    </row>
    <row r="83" spans="1:11" x14ac:dyDescent="0.35">
      <c r="A83" s="93" t="s">
        <v>11</v>
      </c>
      <c r="B83" s="94">
        <v>0.75599999999999989</v>
      </c>
      <c r="C83" s="4"/>
      <c r="D83" s="5" t="s">
        <v>41</v>
      </c>
      <c r="E83" s="6">
        <v>0.6</v>
      </c>
      <c r="G83" s="8" t="s">
        <v>27</v>
      </c>
      <c r="H83" s="9">
        <v>0.53200000000000003</v>
      </c>
      <c r="J83" s="11" t="s">
        <v>38</v>
      </c>
      <c r="K83" s="12">
        <v>0.38700000000000001</v>
      </c>
    </row>
    <row r="84" spans="1:11" x14ac:dyDescent="0.35">
      <c r="A84" s="93" t="s">
        <v>26</v>
      </c>
      <c r="B84" s="94">
        <v>0.73799999999999999</v>
      </c>
      <c r="C84" s="4"/>
      <c r="D84" s="5" t="s">
        <v>5</v>
      </c>
      <c r="E84" s="6">
        <v>0.59599999999999997</v>
      </c>
      <c r="G84" s="8" t="s">
        <v>19</v>
      </c>
      <c r="H84" s="9">
        <v>0.51400000000000001</v>
      </c>
      <c r="J84" s="11" t="s">
        <v>33</v>
      </c>
      <c r="K84" s="12">
        <v>0.377</v>
      </c>
    </row>
    <row r="85" spans="1:11" x14ac:dyDescent="0.35">
      <c r="A85" s="93" t="s">
        <v>15</v>
      </c>
      <c r="B85" s="94">
        <v>0.72499999999999998</v>
      </c>
      <c r="C85" s="4"/>
      <c r="D85" s="5" t="s">
        <v>16</v>
      </c>
      <c r="E85" s="6">
        <v>0.58899999999999997</v>
      </c>
      <c r="G85" s="8" t="s">
        <v>39</v>
      </c>
      <c r="H85" s="9">
        <v>0.48499999999999999</v>
      </c>
      <c r="J85" s="11" t="s">
        <v>20</v>
      </c>
      <c r="K85" s="12">
        <v>0.35600000000000004</v>
      </c>
    </row>
    <row r="86" spans="1:11" x14ac:dyDescent="0.35">
      <c r="A86" s="93" t="s">
        <v>10</v>
      </c>
      <c r="B86" s="94">
        <v>0.70900000000000007</v>
      </c>
      <c r="C86" s="4"/>
      <c r="D86" s="5" t="s">
        <v>40</v>
      </c>
      <c r="E86" s="6">
        <v>0.56999999999999995</v>
      </c>
      <c r="G86" s="8" t="s">
        <v>52</v>
      </c>
      <c r="H86" s="9">
        <v>0.47499999999999998</v>
      </c>
      <c r="J86" s="11" t="s">
        <v>51</v>
      </c>
      <c r="K86" s="12">
        <v>0.35399999999999998</v>
      </c>
    </row>
    <row r="87" spans="1:11" x14ac:dyDescent="0.35">
      <c r="A87" s="93" t="s">
        <v>30</v>
      </c>
      <c r="B87" s="94">
        <v>0.67</v>
      </c>
      <c r="C87" s="4"/>
      <c r="D87" s="5" t="s">
        <v>43</v>
      </c>
      <c r="E87" s="6">
        <v>0.56700000000000006</v>
      </c>
      <c r="G87" s="8" t="s">
        <v>53</v>
      </c>
      <c r="H87" s="9">
        <v>0.47399999999999998</v>
      </c>
      <c r="J87" s="11" t="s">
        <v>44</v>
      </c>
      <c r="K87" s="12">
        <v>0.34799999999999998</v>
      </c>
    </row>
    <row r="88" spans="1:11" x14ac:dyDescent="0.35">
      <c r="A88" s="93" t="s">
        <v>37</v>
      </c>
      <c r="B88" s="94">
        <v>0.66900000000000004</v>
      </c>
      <c r="C88" s="4"/>
      <c r="D88" s="5" t="s">
        <v>34</v>
      </c>
      <c r="E88" s="6">
        <v>0.56499999999999995</v>
      </c>
      <c r="G88" s="8" t="s">
        <v>45</v>
      </c>
      <c r="H88" s="9">
        <v>0.46600000000000003</v>
      </c>
      <c r="J88" s="11" t="s">
        <v>55</v>
      </c>
      <c r="K88" s="12">
        <v>0.33299999999999996</v>
      </c>
    </row>
    <row r="89" spans="1:11" x14ac:dyDescent="0.35">
      <c r="A89" s="93" t="s">
        <v>42</v>
      </c>
      <c r="B89" s="94">
        <v>0.66500000000000004</v>
      </c>
      <c r="C89" s="4"/>
      <c r="D89" s="5" t="s">
        <v>35</v>
      </c>
      <c r="E89" s="6">
        <v>0.55799999999999994</v>
      </c>
      <c r="G89" s="8" t="s">
        <v>29</v>
      </c>
      <c r="H89" s="9">
        <v>0.46</v>
      </c>
      <c r="J89" s="11" t="s">
        <v>12</v>
      </c>
      <c r="K89" s="12">
        <v>0.32600000000000001</v>
      </c>
    </row>
    <row r="90" spans="1:11" x14ac:dyDescent="0.35">
      <c r="A90" s="93" t="s">
        <v>9</v>
      </c>
      <c r="B90" s="94">
        <v>0.66299999999999992</v>
      </c>
      <c r="C90" s="4"/>
      <c r="D90" s="5" t="s">
        <v>18</v>
      </c>
      <c r="E90" s="6">
        <v>0.55700000000000005</v>
      </c>
      <c r="G90" s="8" t="s">
        <v>56</v>
      </c>
      <c r="H90" s="9">
        <v>0.45399999999999996</v>
      </c>
      <c r="J90" s="11" t="s">
        <v>14</v>
      </c>
      <c r="K90" s="12">
        <v>0.318</v>
      </c>
    </row>
    <row r="91" spans="1:11" x14ac:dyDescent="0.35">
      <c r="A91" s="93" t="s">
        <v>22</v>
      </c>
      <c r="B91" s="94">
        <v>0.65400000000000003</v>
      </c>
      <c r="C91" s="4"/>
      <c r="D91" s="5" t="s">
        <v>24</v>
      </c>
      <c r="E91" s="6">
        <v>0.55000000000000004</v>
      </c>
      <c r="G91" s="8" t="s">
        <v>50</v>
      </c>
      <c r="H91" s="9">
        <v>0.44600000000000001</v>
      </c>
      <c r="J91" s="11" t="s">
        <v>54</v>
      </c>
      <c r="K91" s="12">
        <v>0.315</v>
      </c>
    </row>
    <row r="92" spans="1:11" x14ac:dyDescent="0.35">
      <c r="A92" s="93" t="s">
        <v>28</v>
      </c>
      <c r="B92" s="94">
        <v>0.63900000000000001</v>
      </c>
      <c r="C92" s="4"/>
      <c r="D92" s="5" t="s">
        <v>7</v>
      </c>
      <c r="E92" s="6">
        <v>0.53799999999999992</v>
      </c>
      <c r="G92" s="8" t="s">
        <v>32</v>
      </c>
      <c r="H92" s="9">
        <v>0.442</v>
      </c>
      <c r="J92" s="11" t="s">
        <v>31</v>
      </c>
      <c r="K92" s="12">
        <v>0.28800000000000003</v>
      </c>
    </row>
    <row r="93" spans="1:11" x14ac:dyDescent="0.35">
      <c r="A93" s="93" t="s">
        <v>48</v>
      </c>
      <c r="B93" s="94">
        <v>0.63200000000000001</v>
      </c>
      <c r="C93" s="4"/>
      <c r="D93" s="5" t="s">
        <v>23</v>
      </c>
      <c r="E93" s="6">
        <v>0.53600000000000003</v>
      </c>
      <c r="G93" s="8" t="s">
        <v>13</v>
      </c>
      <c r="H93" s="9">
        <v>0.434</v>
      </c>
      <c r="J93" s="11" t="s">
        <v>46</v>
      </c>
      <c r="K93" s="12">
        <v>0.253</v>
      </c>
    </row>
    <row r="94" spans="1:11" x14ac:dyDescent="0.35">
      <c r="A94" s="3" t="s">
        <v>65</v>
      </c>
      <c r="C94" s="4"/>
      <c r="D94" s="3" t="s">
        <v>66</v>
      </c>
      <c r="G94" s="3" t="s">
        <v>67</v>
      </c>
      <c r="J94" s="3" t="s">
        <v>259</v>
      </c>
    </row>
    <row r="96" spans="1:11" ht="21" x14ac:dyDescent="0.35">
      <c r="A96" s="81" t="s">
        <v>356</v>
      </c>
      <c r="B96" s="86"/>
      <c r="C96" s="1"/>
    </row>
    <row r="97" spans="1:11" x14ac:dyDescent="0.35">
      <c r="A97" s="2" t="s">
        <v>391</v>
      </c>
      <c r="B97" s="2"/>
      <c r="C97" s="2"/>
    </row>
    <row r="98" spans="1:11" x14ac:dyDescent="0.35">
      <c r="A98" s="80" t="s">
        <v>337</v>
      </c>
      <c r="B98" s="2"/>
      <c r="C98" s="2"/>
    </row>
    <row r="99" spans="1:11" x14ac:dyDescent="0.35">
      <c r="A99" s="80" t="s">
        <v>258</v>
      </c>
      <c r="B99" s="2"/>
      <c r="C99" s="2"/>
    </row>
    <row r="100" spans="1:11" x14ac:dyDescent="0.35">
      <c r="A100" s="2"/>
      <c r="B100" s="2"/>
      <c r="C100" s="2"/>
    </row>
    <row r="101" spans="1:11" x14ac:dyDescent="0.35">
      <c r="A101" s="20" t="s">
        <v>252</v>
      </c>
      <c r="B101" s="18"/>
      <c r="C101" s="18"/>
      <c r="D101" s="19"/>
      <c r="E101" s="19"/>
      <c r="F101" s="19"/>
      <c r="G101" s="19"/>
      <c r="H101" s="19"/>
      <c r="I101" s="19"/>
      <c r="J101" s="19"/>
      <c r="K101" s="19"/>
    </row>
    <row r="102" spans="1:11" x14ac:dyDescent="0.35">
      <c r="A102" s="2" t="s">
        <v>2</v>
      </c>
      <c r="B102" s="87"/>
      <c r="C102" s="88"/>
      <c r="D102" t="s">
        <v>57</v>
      </c>
      <c r="G102" t="s">
        <v>36</v>
      </c>
      <c r="J102" t="s">
        <v>4</v>
      </c>
    </row>
    <row r="103" spans="1:11" x14ac:dyDescent="0.35">
      <c r="A103" s="93" t="s">
        <v>3</v>
      </c>
      <c r="B103" s="94">
        <v>0.72799999999999998</v>
      </c>
      <c r="C103" s="4"/>
      <c r="D103" s="5" t="s">
        <v>21</v>
      </c>
      <c r="E103" s="6">
        <v>0.60399999999999998</v>
      </c>
      <c r="G103" s="8" t="s">
        <v>48</v>
      </c>
      <c r="H103" s="9">
        <v>0.56799999999999995</v>
      </c>
      <c r="J103" s="11" t="s">
        <v>41</v>
      </c>
      <c r="K103" s="12">
        <v>0.49299999999999999</v>
      </c>
    </row>
    <row r="104" spans="1:11" x14ac:dyDescent="0.35">
      <c r="A104" s="93" t="s">
        <v>19</v>
      </c>
      <c r="B104" s="94">
        <v>0.71</v>
      </c>
      <c r="C104" s="4"/>
      <c r="D104" s="5" t="s">
        <v>42</v>
      </c>
      <c r="E104" s="6">
        <v>0.60199999999999998</v>
      </c>
      <c r="G104" s="8" t="s">
        <v>45</v>
      </c>
      <c r="H104" s="9">
        <v>0.56100000000000005</v>
      </c>
      <c r="J104" s="11" t="s">
        <v>51</v>
      </c>
      <c r="K104" s="12">
        <v>0.49099999999999999</v>
      </c>
    </row>
    <row r="105" spans="1:11" x14ac:dyDescent="0.35">
      <c r="A105" s="93" t="s">
        <v>9</v>
      </c>
      <c r="B105" s="94">
        <v>0.69599999999999995</v>
      </c>
      <c r="C105" s="4"/>
      <c r="D105" s="5" t="s">
        <v>30</v>
      </c>
      <c r="E105" s="6">
        <v>0.60199999999999998</v>
      </c>
      <c r="G105" s="8" t="s">
        <v>18</v>
      </c>
      <c r="H105" s="9">
        <v>0.56000000000000005</v>
      </c>
      <c r="J105" s="11" t="s">
        <v>56</v>
      </c>
      <c r="K105" s="12">
        <v>0.47899999999999998</v>
      </c>
    </row>
    <row r="106" spans="1:11" x14ac:dyDescent="0.35">
      <c r="A106" s="93" t="s">
        <v>23</v>
      </c>
      <c r="B106" s="94">
        <v>0.65599999999999992</v>
      </c>
      <c r="C106" s="4"/>
      <c r="D106" s="5" t="s">
        <v>10</v>
      </c>
      <c r="E106" s="6">
        <v>0.60199999999999998</v>
      </c>
      <c r="G106" s="8" t="s">
        <v>52</v>
      </c>
      <c r="H106" s="9">
        <v>0.55600000000000005</v>
      </c>
      <c r="J106" s="11" t="s">
        <v>46</v>
      </c>
      <c r="K106" s="12">
        <v>0.47100000000000003</v>
      </c>
    </row>
    <row r="107" spans="1:11" x14ac:dyDescent="0.35">
      <c r="A107" s="93" t="s">
        <v>11</v>
      </c>
      <c r="B107" s="94">
        <v>0.65599999999999992</v>
      </c>
      <c r="C107" s="4"/>
      <c r="D107" s="5" t="s">
        <v>44</v>
      </c>
      <c r="E107" s="6">
        <v>0.59899999999999998</v>
      </c>
      <c r="G107" s="8" t="s">
        <v>49</v>
      </c>
      <c r="H107" s="9">
        <v>0.55200000000000005</v>
      </c>
      <c r="J107" s="11" t="s">
        <v>31</v>
      </c>
      <c r="K107" s="12">
        <v>0.46600000000000003</v>
      </c>
    </row>
    <row r="108" spans="1:11" x14ac:dyDescent="0.35">
      <c r="A108" s="93" t="s">
        <v>16</v>
      </c>
      <c r="B108" s="94">
        <v>0.64900000000000002</v>
      </c>
      <c r="C108" s="4"/>
      <c r="D108" s="5" t="s">
        <v>7</v>
      </c>
      <c r="E108" s="6">
        <v>0.59599999999999997</v>
      </c>
      <c r="G108" s="8" t="s">
        <v>34</v>
      </c>
      <c r="H108" s="9">
        <v>0.54899999999999993</v>
      </c>
      <c r="J108" s="11" t="s">
        <v>39</v>
      </c>
      <c r="K108" s="12">
        <v>0.46</v>
      </c>
    </row>
    <row r="109" spans="1:11" x14ac:dyDescent="0.35">
      <c r="A109" s="93" t="s">
        <v>12</v>
      </c>
      <c r="B109" s="94">
        <v>0.63500000000000001</v>
      </c>
      <c r="C109" s="4"/>
      <c r="D109" s="5" t="s">
        <v>5</v>
      </c>
      <c r="E109" s="6">
        <v>0.59499999999999997</v>
      </c>
      <c r="G109" s="8" t="s">
        <v>8</v>
      </c>
      <c r="H109" s="9">
        <v>0.54600000000000004</v>
      </c>
      <c r="J109" s="11" t="s">
        <v>50</v>
      </c>
      <c r="K109" s="12">
        <v>0.45299999999999996</v>
      </c>
    </row>
    <row r="110" spans="1:11" x14ac:dyDescent="0.35">
      <c r="A110" s="93" t="s">
        <v>26</v>
      </c>
      <c r="B110" s="94">
        <v>0.625</v>
      </c>
      <c r="C110" s="4"/>
      <c r="D110" s="5" t="s">
        <v>20</v>
      </c>
      <c r="E110" s="6">
        <v>0.59</v>
      </c>
      <c r="G110" s="8" t="s">
        <v>25</v>
      </c>
      <c r="H110" s="9">
        <v>0.54100000000000004</v>
      </c>
      <c r="J110" s="11" t="s">
        <v>53</v>
      </c>
      <c r="K110" s="12">
        <v>0.44900000000000001</v>
      </c>
    </row>
    <row r="111" spans="1:11" x14ac:dyDescent="0.35">
      <c r="A111" s="93" t="s">
        <v>13</v>
      </c>
      <c r="B111" s="94">
        <v>0.622</v>
      </c>
      <c r="C111" s="4"/>
      <c r="D111" s="5" t="s">
        <v>27</v>
      </c>
      <c r="E111" s="6">
        <v>0.58899999999999997</v>
      </c>
      <c r="G111" s="8" t="s">
        <v>22</v>
      </c>
      <c r="H111" s="9">
        <v>0.53900000000000003</v>
      </c>
      <c r="J111" s="11" t="s">
        <v>47</v>
      </c>
      <c r="K111" s="12">
        <v>0.42</v>
      </c>
    </row>
    <row r="112" spans="1:11" x14ac:dyDescent="0.35">
      <c r="A112" s="93" t="s">
        <v>24</v>
      </c>
      <c r="B112" s="94">
        <v>0.62</v>
      </c>
      <c r="C112" s="4"/>
      <c r="D112" s="5" t="s">
        <v>15</v>
      </c>
      <c r="E112" s="6">
        <v>0.58499999999999996</v>
      </c>
      <c r="G112" s="8" t="s">
        <v>43</v>
      </c>
      <c r="H112" s="9">
        <v>0.53700000000000003</v>
      </c>
      <c r="J112" s="11" t="s">
        <v>17</v>
      </c>
      <c r="K112" s="12">
        <v>0.41299999999999998</v>
      </c>
    </row>
    <row r="113" spans="1:11" x14ac:dyDescent="0.35">
      <c r="A113" s="93" t="s">
        <v>32</v>
      </c>
      <c r="B113" s="94">
        <v>0.61799999999999999</v>
      </c>
      <c r="C113" s="4"/>
      <c r="D113" s="5" t="s">
        <v>6</v>
      </c>
      <c r="E113" s="6">
        <v>0.58099999999999996</v>
      </c>
      <c r="G113" s="8" t="s">
        <v>14</v>
      </c>
      <c r="H113" s="9">
        <v>0.51600000000000001</v>
      </c>
      <c r="J113" s="11" t="s">
        <v>35</v>
      </c>
      <c r="K113" s="12">
        <v>0.40899999999999997</v>
      </c>
    </row>
    <row r="114" spans="1:11" x14ac:dyDescent="0.35">
      <c r="A114" s="93" t="s">
        <v>37</v>
      </c>
      <c r="B114" s="94">
        <v>0.61799999999999999</v>
      </c>
      <c r="C114" s="4"/>
      <c r="D114" s="5" t="s">
        <v>40</v>
      </c>
      <c r="E114" s="6">
        <v>0.57799999999999996</v>
      </c>
      <c r="G114" s="8" t="s">
        <v>33</v>
      </c>
      <c r="H114" s="9">
        <v>0.505</v>
      </c>
      <c r="J114" s="11" t="s">
        <v>55</v>
      </c>
      <c r="K114" s="12">
        <v>0.39799999999999996</v>
      </c>
    </row>
    <row r="115" spans="1:11" x14ac:dyDescent="0.35">
      <c r="A115" s="93" t="s">
        <v>28</v>
      </c>
      <c r="B115" s="94">
        <v>0.61799999999999999</v>
      </c>
      <c r="C115" s="4"/>
      <c r="D115" s="5" t="s">
        <v>38</v>
      </c>
      <c r="E115" s="6">
        <v>0.57499999999999996</v>
      </c>
      <c r="G115" s="8" t="s">
        <v>54</v>
      </c>
      <c r="H115" s="9">
        <v>0.501</v>
      </c>
      <c r="J115" s="11" t="s">
        <v>29</v>
      </c>
      <c r="K115" s="12">
        <v>0.314</v>
      </c>
    </row>
    <row r="116" spans="1:11" x14ac:dyDescent="0.35">
      <c r="A116" s="3" t="s">
        <v>65</v>
      </c>
      <c r="C116" s="4"/>
      <c r="D116" s="3" t="s">
        <v>66</v>
      </c>
      <c r="G116" s="3" t="s">
        <v>67</v>
      </c>
      <c r="J116" s="3" t="s">
        <v>68</v>
      </c>
    </row>
    <row r="117" spans="1:11" x14ac:dyDescent="0.35">
      <c r="C117" s="4"/>
    </row>
    <row r="118" spans="1:11" x14ac:dyDescent="0.35">
      <c r="A118" t="s">
        <v>60</v>
      </c>
      <c r="C118" s="4"/>
    </row>
    <row r="119" spans="1:11" x14ac:dyDescent="0.35">
      <c r="C119" s="4"/>
    </row>
    <row r="120" spans="1:11" x14ac:dyDescent="0.35">
      <c r="A120" s="20" t="s">
        <v>253</v>
      </c>
      <c r="B120" s="18"/>
      <c r="C120" s="18"/>
      <c r="D120" s="19"/>
      <c r="E120" s="19"/>
      <c r="F120" s="19"/>
      <c r="G120" s="19"/>
      <c r="H120" s="19"/>
      <c r="I120" s="19"/>
      <c r="J120" s="19"/>
      <c r="K120" s="19"/>
    </row>
    <row r="121" spans="1:11" x14ac:dyDescent="0.35">
      <c r="A121" s="2" t="s">
        <v>2</v>
      </c>
      <c r="B121" s="87"/>
      <c r="C121" s="88"/>
      <c r="D121" t="s">
        <v>57</v>
      </c>
      <c r="G121" t="s">
        <v>36</v>
      </c>
      <c r="J121" t="s">
        <v>4</v>
      </c>
    </row>
    <row r="122" spans="1:11" x14ac:dyDescent="0.35">
      <c r="A122" s="93" t="s">
        <v>19</v>
      </c>
      <c r="B122" s="95">
        <v>8885</v>
      </c>
      <c r="C122" s="4"/>
      <c r="D122" s="5" t="s">
        <v>32</v>
      </c>
      <c r="E122" s="7">
        <v>5813.63</v>
      </c>
      <c r="G122" s="8" t="s">
        <v>16</v>
      </c>
      <c r="H122" s="10">
        <v>4950.03</v>
      </c>
      <c r="J122" s="11" t="s">
        <v>6</v>
      </c>
      <c r="K122" s="13">
        <v>4123.07</v>
      </c>
    </row>
    <row r="123" spans="1:11" x14ac:dyDescent="0.35">
      <c r="A123" s="93" t="s">
        <v>20</v>
      </c>
      <c r="B123" s="95">
        <v>7768.07</v>
      </c>
      <c r="C123" s="4"/>
      <c r="D123" s="5" t="s">
        <v>11</v>
      </c>
      <c r="E123" s="7">
        <v>5620.06</v>
      </c>
      <c r="G123" s="8" t="s">
        <v>24</v>
      </c>
      <c r="H123" s="10">
        <v>4799.13</v>
      </c>
      <c r="J123" s="11" t="s">
        <v>44</v>
      </c>
      <c r="K123" s="13">
        <v>4034.65</v>
      </c>
    </row>
    <row r="124" spans="1:11" x14ac:dyDescent="0.35">
      <c r="A124" s="93" t="s">
        <v>10</v>
      </c>
      <c r="B124" s="95">
        <v>7158.44</v>
      </c>
      <c r="C124" s="4"/>
      <c r="D124" s="5" t="s">
        <v>22</v>
      </c>
      <c r="E124" s="7">
        <v>5450.21</v>
      </c>
      <c r="G124" s="8" t="s">
        <v>43</v>
      </c>
      <c r="H124" s="10">
        <v>4726</v>
      </c>
      <c r="J124" s="11" t="s">
        <v>50</v>
      </c>
      <c r="K124" s="13">
        <v>3914.55</v>
      </c>
    </row>
    <row r="125" spans="1:11" x14ac:dyDescent="0.35">
      <c r="A125" s="93" t="s">
        <v>3</v>
      </c>
      <c r="B125" s="95">
        <v>7063.43</v>
      </c>
      <c r="C125" s="4"/>
      <c r="D125" s="5" t="s">
        <v>55</v>
      </c>
      <c r="E125" s="7">
        <v>5446.79</v>
      </c>
      <c r="G125" s="8" t="s">
        <v>49</v>
      </c>
      <c r="H125" s="10">
        <v>4708</v>
      </c>
      <c r="J125" s="11" t="s">
        <v>40</v>
      </c>
      <c r="K125" s="13">
        <v>3722.5</v>
      </c>
    </row>
    <row r="126" spans="1:11" x14ac:dyDescent="0.35">
      <c r="A126" s="93" t="s">
        <v>5</v>
      </c>
      <c r="B126" s="95">
        <v>6858.38</v>
      </c>
      <c r="C126" s="4"/>
      <c r="D126" s="5" t="s">
        <v>41</v>
      </c>
      <c r="E126" s="7">
        <v>5388</v>
      </c>
      <c r="G126" s="8" t="s">
        <v>35</v>
      </c>
      <c r="H126" s="10">
        <v>4590</v>
      </c>
      <c r="J126" s="11" t="s">
        <v>37</v>
      </c>
      <c r="K126" s="13">
        <v>3599</v>
      </c>
    </row>
    <row r="127" spans="1:11" x14ac:dyDescent="0.35">
      <c r="A127" s="93" t="s">
        <v>12</v>
      </c>
      <c r="B127" s="95">
        <v>6766.95</v>
      </c>
      <c r="C127" s="4"/>
      <c r="D127" s="5" t="s">
        <v>15</v>
      </c>
      <c r="E127" s="7">
        <v>5330.1</v>
      </c>
      <c r="G127" s="8" t="s">
        <v>7</v>
      </c>
      <c r="H127" s="10">
        <v>4540.93</v>
      </c>
      <c r="J127" s="11" t="s">
        <v>21</v>
      </c>
      <c r="K127" s="13">
        <v>3561.54</v>
      </c>
    </row>
    <row r="128" spans="1:11" x14ac:dyDescent="0.35">
      <c r="A128" s="93" t="s">
        <v>14</v>
      </c>
      <c r="B128" s="95">
        <v>6697.57</v>
      </c>
      <c r="C128" s="4"/>
      <c r="D128" s="5" t="s">
        <v>45</v>
      </c>
      <c r="E128" s="7">
        <v>5304.32</v>
      </c>
      <c r="G128" s="8" t="s">
        <v>47</v>
      </c>
      <c r="H128" s="10">
        <v>4494.46</v>
      </c>
      <c r="J128" s="11" t="s">
        <v>13</v>
      </c>
      <c r="K128" s="13">
        <v>3541.92</v>
      </c>
    </row>
    <row r="129" spans="1:11" x14ac:dyDescent="0.35">
      <c r="A129" s="93" t="s">
        <v>27</v>
      </c>
      <c r="B129" s="95">
        <v>6351.27</v>
      </c>
      <c r="C129" s="4"/>
      <c r="D129" s="5" t="s">
        <v>9</v>
      </c>
      <c r="E129" s="7">
        <v>5204.97</v>
      </c>
      <c r="G129" s="8" t="s">
        <v>39</v>
      </c>
      <c r="H129" s="10">
        <v>4432.88</v>
      </c>
      <c r="J129" s="11" t="s">
        <v>51</v>
      </c>
      <c r="K129" s="13">
        <v>3541.51</v>
      </c>
    </row>
    <row r="130" spans="1:11" x14ac:dyDescent="0.35">
      <c r="A130" s="93" t="s">
        <v>25</v>
      </c>
      <c r="B130" s="95">
        <v>6329.65</v>
      </c>
      <c r="C130" s="4"/>
      <c r="D130" s="5" t="s">
        <v>29</v>
      </c>
      <c r="E130" s="7">
        <v>5199.99</v>
      </c>
      <c r="G130" s="8" t="s">
        <v>56</v>
      </c>
      <c r="H130" s="10">
        <v>4421</v>
      </c>
      <c r="J130" s="11" t="s">
        <v>54</v>
      </c>
      <c r="K130" s="13">
        <v>3501.96</v>
      </c>
    </row>
    <row r="131" spans="1:11" x14ac:dyDescent="0.35">
      <c r="A131" s="93" t="s">
        <v>18</v>
      </c>
      <c r="B131" s="95">
        <v>6153</v>
      </c>
      <c r="C131" s="4"/>
      <c r="D131" s="5" t="s">
        <v>38</v>
      </c>
      <c r="E131" s="7">
        <v>5143.63</v>
      </c>
      <c r="G131" s="8" t="s">
        <v>30</v>
      </c>
      <c r="H131" s="10">
        <v>4207</v>
      </c>
      <c r="J131" s="11" t="s">
        <v>31</v>
      </c>
      <c r="K131" s="13">
        <v>3481.18</v>
      </c>
    </row>
    <row r="132" spans="1:11" x14ac:dyDescent="0.35">
      <c r="A132" s="93" t="s">
        <v>52</v>
      </c>
      <c r="B132" s="95">
        <v>6007.95</v>
      </c>
      <c r="C132" s="4"/>
      <c r="D132" s="5" t="s">
        <v>34</v>
      </c>
      <c r="E132" s="7">
        <v>5085</v>
      </c>
      <c r="G132" s="8" t="s">
        <v>28</v>
      </c>
      <c r="H132" s="10">
        <v>4198.92</v>
      </c>
      <c r="J132" s="11" t="s">
        <v>8</v>
      </c>
      <c r="K132" s="13">
        <v>3455.5</v>
      </c>
    </row>
    <row r="133" spans="1:11" x14ac:dyDescent="0.35">
      <c r="A133" s="93" t="s">
        <v>33</v>
      </c>
      <c r="B133" s="95">
        <v>5950.22</v>
      </c>
      <c r="C133" s="4"/>
      <c r="D133" s="5" t="s">
        <v>17</v>
      </c>
      <c r="E133" s="7">
        <v>5033.37</v>
      </c>
      <c r="G133" s="8" t="s">
        <v>42</v>
      </c>
      <c r="H133" s="10">
        <v>4192.5</v>
      </c>
      <c r="J133" s="11" t="s">
        <v>48</v>
      </c>
      <c r="K133" s="13">
        <v>3436.99</v>
      </c>
    </row>
    <row r="134" spans="1:11" x14ac:dyDescent="0.35">
      <c r="A134" s="93" t="s">
        <v>23</v>
      </c>
      <c r="B134" s="95">
        <v>5874.86</v>
      </c>
      <c r="C134" s="4"/>
      <c r="D134" s="5" t="s">
        <v>46</v>
      </c>
      <c r="E134" s="7">
        <v>4977.6400000000003</v>
      </c>
      <c r="G134" s="8" t="s">
        <v>53</v>
      </c>
      <c r="H134" s="10">
        <v>4158.8999999999996</v>
      </c>
      <c r="J134" s="11" t="s">
        <v>26</v>
      </c>
      <c r="K134" s="13">
        <v>3411</v>
      </c>
    </row>
    <row r="135" spans="1:11" x14ac:dyDescent="0.35">
      <c r="A135" s="3" t="s">
        <v>65</v>
      </c>
      <c r="C135" s="4"/>
      <c r="D135" s="3" t="s">
        <v>66</v>
      </c>
      <c r="G135" s="3" t="s">
        <v>67</v>
      </c>
      <c r="J135" s="3" t="s">
        <v>69</v>
      </c>
    </row>
    <row r="136" spans="1:11" x14ac:dyDescent="0.35">
      <c r="A136" t="s">
        <v>61</v>
      </c>
      <c r="C136" s="4"/>
    </row>
    <row r="137" spans="1:11" x14ac:dyDescent="0.35">
      <c r="C137" s="4"/>
    </row>
    <row r="138" spans="1:11" x14ac:dyDescent="0.35">
      <c r="A138" s="20" t="s">
        <v>254</v>
      </c>
      <c r="B138" s="18"/>
      <c r="C138" s="18"/>
      <c r="D138" s="19"/>
      <c r="E138" s="19"/>
      <c r="F138" s="19"/>
      <c r="G138" s="19"/>
      <c r="H138" s="19"/>
      <c r="I138" s="19"/>
      <c r="J138" s="19"/>
      <c r="K138" s="19"/>
    </row>
    <row r="139" spans="1:11" x14ac:dyDescent="0.35">
      <c r="A139" s="2" t="s">
        <v>2</v>
      </c>
      <c r="B139" s="87"/>
      <c r="C139" s="88"/>
      <c r="D139" t="s">
        <v>57</v>
      </c>
      <c r="G139" t="s">
        <v>36</v>
      </c>
      <c r="J139" t="s">
        <v>4</v>
      </c>
    </row>
    <row r="140" spans="1:11" x14ac:dyDescent="0.35">
      <c r="A140" s="93" t="s">
        <v>3</v>
      </c>
      <c r="B140" s="94">
        <v>0.70099999999999996</v>
      </c>
      <c r="C140" s="4"/>
      <c r="D140" s="5" t="s">
        <v>40</v>
      </c>
      <c r="E140" s="6">
        <v>0.57799999999999996</v>
      </c>
      <c r="G140" s="8" t="s">
        <v>38</v>
      </c>
      <c r="H140" s="9">
        <v>0.53799999999999992</v>
      </c>
      <c r="J140" s="11" t="s">
        <v>54</v>
      </c>
      <c r="K140" s="12">
        <v>0.439</v>
      </c>
    </row>
    <row r="141" spans="1:11" x14ac:dyDescent="0.35">
      <c r="A141" s="93" t="s">
        <v>19</v>
      </c>
      <c r="B141" s="94">
        <v>0.68</v>
      </c>
      <c r="C141" s="4"/>
      <c r="D141" s="5" t="s">
        <v>10</v>
      </c>
      <c r="E141" s="6">
        <v>0.57799999999999996</v>
      </c>
      <c r="G141" s="8" t="s">
        <v>43</v>
      </c>
      <c r="H141" s="9">
        <v>0.52700000000000002</v>
      </c>
      <c r="J141" s="11" t="s">
        <v>39</v>
      </c>
      <c r="K141" s="12">
        <v>0.43799999999999994</v>
      </c>
    </row>
    <row r="142" spans="1:11" x14ac:dyDescent="0.35">
      <c r="A142" s="93" t="s">
        <v>11</v>
      </c>
      <c r="B142" s="94">
        <v>0.63300000000000001</v>
      </c>
      <c r="C142" s="4"/>
      <c r="D142" s="5" t="s">
        <v>32</v>
      </c>
      <c r="E142" s="6">
        <v>0.56799999999999995</v>
      </c>
      <c r="G142" s="8" t="s">
        <v>45</v>
      </c>
      <c r="H142" s="9">
        <v>0.51700000000000002</v>
      </c>
      <c r="J142" s="11" t="s">
        <v>53</v>
      </c>
      <c r="K142" s="12">
        <v>0.435</v>
      </c>
    </row>
    <row r="143" spans="1:11" x14ac:dyDescent="0.35">
      <c r="A143" s="93" t="s">
        <v>16</v>
      </c>
      <c r="B143" s="94">
        <v>0.627</v>
      </c>
      <c r="C143" s="4"/>
      <c r="D143" s="5" t="s">
        <v>27</v>
      </c>
      <c r="E143" s="6">
        <v>0.56700000000000006</v>
      </c>
      <c r="G143" s="8" t="s">
        <v>15</v>
      </c>
      <c r="H143" s="9">
        <v>0.51500000000000001</v>
      </c>
      <c r="J143" s="11" t="s">
        <v>31</v>
      </c>
      <c r="K143" s="12">
        <v>0.43099999999999999</v>
      </c>
    </row>
    <row r="144" spans="1:11" x14ac:dyDescent="0.35">
      <c r="A144" s="93" t="s">
        <v>9</v>
      </c>
      <c r="B144" s="94">
        <v>0.62</v>
      </c>
      <c r="C144" s="4"/>
      <c r="D144" s="5" t="s">
        <v>37</v>
      </c>
      <c r="E144" s="6">
        <v>0.56000000000000005</v>
      </c>
      <c r="G144" s="8" t="s">
        <v>22</v>
      </c>
      <c r="H144" s="9">
        <v>0.498</v>
      </c>
      <c r="J144" s="11" t="s">
        <v>5</v>
      </c>
      <c r="K144" s="12">
        <v>0.42200000000000004</v>
      </c>
    </row>
    <row r="145" spans="1:11" x14ac:dyDescent="0.35">
      <c r="A145" s="93" t="s">
        <v>12</v>
      </c>
      <c r="B145" s="94">
        <v>0.61699999999999999</v>
      </c>
      <c r="C145" s="4"/>
      <c r="D145" s="5" t="s">
        <v>34</v>
      </c>
      <c r="E145" s="6">
        <v>0.55899999999999994</v>
      </c>
      <c r="G145" s="8" t="s">
        <v>14</v>
      </c>
      <c r="H145" s="9">
        <v>0.49700000000000005</v>
      </c>
      <c r="J145" s="11" t="s">
        <v>35</v>
      </c>
      <c r="K145" s="12">
        <v>0.41600000000000004</v>
      </c>
    </row>
    <row r="146" spans="1:11" x14ac:dyDescent="0.35">
      <c r="A146" s="93" t="s">
        <v>23</v>
      </c>
      <c r="B146" s="94">
        <v>0.61599999999999999</v>
      </c>
      <c r="C146" s="4"/>
      <c r="D146" s="5" t="s">
        <v>6</v>
      </c>
      <c r="E146" s="6">
        <v>0.55700000000000005</v>
      </c>
      <c r="G146" s="8" t="s">
        <v>30</v>
      </c>
      <c r="H146" s="9">
        <v>0.48700000000000004</v>
      </c>
      <c r="J146" s="11" t="s">
        <v>47</v>
      </c>
      <c r="K146" s="12">
        <v>0.40899999999999997</v>
      </c>
    </row>
    <row r="147" spans="1:11" x14ac:dyDescent="0.35">
      <c r="A147" s="93" t="s">
        <v>13</v>
      </c>
      <c r="B147" s="94">
        <v>0.61499999999999999</v>
      </c>
      <c r="C147" s="4"/>
      <c r="D147" s="5" t="s">
        <v>18</v>
      </c>
      <c r="E147" s="6">
        <v>0.55399999999999994</v>
      </c>
      <c r="G147" s="8" t="s">
        <v>41</v>
      </c>
      <c r="H147" s="9">
        <v>0.48100000000000004</v>
      </c>
      <c r="J147" s="11" t="s">
        <v>17</v>
      </c>
      <c r="K147" s="12">
        <v>0.40799999999999997</v>
      </c>
    </row>
    <row r="148" spans="1:11" x14ac:dyDescent="0.35">
      <c r="A148" s="93" t="s">
        <v>26</v>
      </c>
      <c r="B148" s="94">
        <v>0.60399999999999998</v>
      </c>
      <c r="C148" s="4"/>
      <c r="D148" s="5" t="s">
        <v>52</v>
      </c>
      <c r="E148" s="6">
        <v>0.55200000000000005</v>
      </c>
      <c r="G148" s="8" t="s">
        <v>20</v>
      </c>
      <c r="H148" s="9">
        <v>0.46899999999999997</v>
      </c>
      <c r="J148" s="11" t="s">
        <v>46</v>
      </c>
      <c r="K148" s="12">
        <v>0.40500000000000003</v>
      </c>
    </row>
    <row r="149" spans="1:11" x14ac:dyDescent="0.35">
      <c r="A149" s="93" t="s">
        <v>28</v>
      </c>
      <c r="B149" s="94">
        <v>0.60299999999999998</v>
      </c>
      <c r="C149" s="4"/>
      <c r="D149" s="5" t="s">
        <v>44</v>
      </c>
      <c r="E149" s="6">
        <v>0.55100000000000005</v>
      </c>
      <c r="G149" s="8" t="s">
        <v>33</v>
      </c>
      <c r="H149" s="9">
        <v>0.46799999999999997</v>
      </c>
      <c r="J149" s="11" t="s">
        <v>51</v>
      </c>
      <c r="K149" s="12">
        <v>0.35799999999999998</v>
      </c>
    </row>
    <row r="150" spans="1:11" x14ac:dyDescent="0.35">
      <c r="A150" s="93" t="s">
        <v>24</v>
      </c>
      <c r="B150" s="94">
        <v>0.59499999999999997</v>
      </c>
      <c r="C150" s="4"/>
      <c r="D150" s="5" t="s">
        <v>42</v>
      </c>
      <c r="E150" s="6">
        <v>0.54500000000000004</v>
      </c>
      <c r="G150" s="8" t="s">
        <v>25</v>
      </c>
      <c r="H150" s="9">
        <v>0.46399999999999997</v>
      </c>
      <c r="J150" s="11" t="s">
        <v>50</v>
      </c>
      <c r="K150" s="12">
        <v>0.34399999999999997</v>
      </c>
    </row>
    <row r="151" spans="1:11" x14ac:dyDescent="0.35">
      <c r="A151" s="93" t="s">
        <v>7</v>
      </c>
      <c r="B151" s="94">
        <v>0.58299999999999996</v>
      </c>
      <c r="C151" s="4"/>
      <c r="D151" s="5" t="s">
        <v>48</v>
      </c>
      <c r="E151" s="6">
        <v>0.53900000000000003</v>
      </c>
      <c r="G151" s="8" t="s">
        <v>56</v>
      </c>
      <c r="H151" s="9">
        <v>0.45200000000000001</v>
      </c>
      <c r="J151" s="11" t="s">
        <v>55</v>
      </c>
      <c r="K151" s="12">
        <v>0.30199999999999999</v>
      </c>
    </row>
    <row r="152" spans="1:11" x14ac:dyDescent="0.35">
      <c r="A152" s="93" t="s">
        <v>21</v>
      </c>
      <c r="B152" s="94">
        <v>0.57899999999999996</v>
      </c>
      <c r="C152" s="4"/>
      <c r="D152" s="5" t="s">
        <v>49</v>
      </c>
      <c r="E152" s="6">
        <v>0.53799999999999992</v>
      </c>
      <c r="G152" s="8" t="s">
        <v>8</v>
      </c>
      <c r="H152" s="9">
        <v>0.44299999999999995</v>
      </c>
      <c r="J152" s="11" t="s">
        <v>29</v>
      </c>
      <c r="K152" s="12">
        <v>0.29199999999999998</v>
      </c>
    </row>
    <row r="153" spans="1:11" x14ac:dyDescent="0.35">
      <c r="A153" s="3" t="s">
        <v>65</v>
      </c>
      <c r="C153" s="4"/>
      <c r="D153" s="3" t="s">
        <v>66</v>
      </c>
      <c r="G153" s="3" t="s">
        <v>67</v>
      </c>
      <c r="J153" s="3" t="s">
        <v>70</v>
      </c>
    </row>
    <row r="154" spans="1:11" x14ac:dyDescent="0.35">
      <c r="A154" t="s">
        <v>63</v>
      </c>
      <c r="C154" s="4"/>
    </row>
    <row r="155" spans="1:11" x14ac:dyDescent="0.35">
      <c r="C155" s="4"/>
    </row>
    <row r="156" spans="1:11" x14ac:dyDescent="0.35">
      <c r="A156" s="20" t="s">
        <v>255</v>
      </c>
      <c r="B156" s="18"/>
      <c r="C156" s="18"/>
      <c r="D156" s="19"/>
      <c r="E156" s="19"/>
      <c r="F156" s="19"/>
      <c r="G156" s="19"/>
      <c r="H156" s="19"/>
      <c r="I156" s="19"/>
      <c r="J156" s="19"/>
      <c r="K156" s="19"/>
    </row>
    <row r="157" spans="1:11" x14ac:dyDescent="0.35">
      <c r="A157" s="2" t="s">
        <v>2</v>
      </c>
      <c r="B157" s="87"/>
      <c r="C157" s="88"/>
      <c r="D157" t="s">
        <v>57</v>
      </c>
      <c r="G157" t="s">
        <v>36</v>
      </c>
      <c r="J157" t="s">
        <v>4</v>
      </c>
    </row>
    <row r="158" spans="1:11" x14ac:dyDescent="0.35">
      <c r="A158" s="93" t="s">
        <v>9</v>
      </c>
      <c r="B158" s="94">
        <v>0.68799999999999994</v>
      </c>
      <c r="C158" s="4"/>
      <c r="D158" s="5" t="s">
        <v>22</v>
      </c>
      <c r="E158" s="6">
        <v>0.47799999999999998</v>
      </c>
      <c r="G158" s="8" t="s">
        <v>10</v>
      </c>
      <c r="H158" s="9">
        <v>0.38700000000000001</v>
      </c>
      <c r="J158" s="11" t="s">
        <v>33</v>
      </c>
      <c r="K158" s="12">
        <v>0.27200000000000002</v>
      </c>
    </row>
    <row r="159" spans="1:11" x14ac:dyDescent="0.35">
      <c r="A159" s="93" t="s">
        <v>16</v>
      </c>
      <c r="B159" s="94">
        <v>0.621</v>
      </c>
      <c r="C159" s="4"/>
      <c r="D159" s="5" t="s">
        <v>21</v>
      </c>
      <c r="E159" s="6">
        <v>0.47700000000000004</v>
      </c>
      <c r="G159" s="8" t="s">
        <v>24</v>
      </c>
      <c r="H159" s="9">
        <v>0.38299999999999995</v>
      </c>
      <c r="J159" s="11" t="s">
        <v>20</v>
      </c>
      <c r="K159" s="12">
        <v>0.27</v>
      </c>
    </row>
    <row r="160" spans="1:11" x14ac:dyDescent="0.35">
      <c r="A160" s="93" t="s">
        <v>11</v>
      </c>
      <c r="B160" s="94">
        <v>0.61599999999999999</v>
      </c>
      <c r="C160" s="4"/>
      <c r="D160" s="5" t="s">
        <v>34</v>
      </c>
      <c r="E160" s="6">
        <v>0.46200000000000002</v>
      </c>
      <c r="G160" s="8" t="s">
        <v>52</v>
      </c>
      <c r="H160" s="9">
        <v>0.38100000000000001</v>
      </c>
      <c r="J160" s="11" t="s">
        <v>45</v>
      </c>
      <c r="K160" s="12">
        <v>0.26500000000000001</v>
      </c>
    </row>
    <row r="161" spans="1:11" x14ac:dyDescent="0.35">
      <c r="A161" s="93" t="s">
        <v>6</v>
      </c>
      <c r="B161" s="94">
        <v>0.61299999999999999</v>
      </c>
      <c r="C161" s="4"/>
      <c r="D161" s="5" t="s">
        <v>44</v>
      </c>
      <c r="E161" s="6">
        <v>0.46</v>
      </c>
      <c r="G161" s="8" t="s">
        <v>17</v>
      </c>
      <c r="H161" s="9">
        <v>0.376</v>
      </c>
      <c r="J161" s="11" t="s">
        <v>8</v>
      </c>
      <c r="K161" s="12">
        <v>0.26400000000000001</v>
      </c>
    </row>
    <row r="162" spans="1:11" x14ac:dyDescent="0.35">
      <c r="A162" s="93" t="s">
        <v>7</v>
      </c>
      <c r="B162" s="94">
        <v>0.53299999999999992</v>
      </c>
      <c r="C162" s="4"/>
      <c r="D162" s="5" t="s">
        <v>40</v>
      </c>
      <c r="E162" s="6">
        <v>0.44</v>
      </c>
      <c r="G162" s="8" t="s">
        <v>43</v>
      </c>
      <c r="H162" s="9">
        <v>0.375</v>
      </c>
      <c r="J162" s="11" t="s">
        <v>56</v>
      </c>
      <c r="K162" s="12">
        <v>0.26400000000000001</v>
      </c>
    </row>
    <row r="163" spans="1:11" x14ac:dyDescent="0.35">
      <c r="A163" s="93" t="s">
        <v>18</v>
      </c>
      <c r="B163" s="94">
        <v>0.53200000000000003</v>
      </c>
      <c r="C163" s="4"/>
      <c r="D163" s="5" t="s">
        <v>13</v>
      </c>
      <c r="E163" s="6">
        <v>0.436</v>
      </c>
      <c r="G163" s="8" t="s">
        <v>12</v>
      </c>
      <c r="H163" s="9">
        <v>0.35499999999999998</v>
      </c>
      <c r="J163" s="11" t="s">
        <v>49</v>
      </c>
      <c r="K163" s="12">
        <v>0.248</v>
      </c>
    </row>
    <row r="164" spans="1:11" x14ac:dyDescent="0.35">
      <c r="A164" s="93" t="s">
        <v>47</v>
      </c>
      <c r="B164" s="94">
        <v>0.52</v>
      </c>
      <c r="C164" s="4"/>
      <c r="D164" s="5" t="s">
        <v>14</v>
      </c>
      <c r="E164" s="6">
        <v>0.435</v>
      </c>
      <c r="G164" s="8" t="s">
        <v>41</v>
      </c>
      <c r="H164" s="9">
        <v>0.34899999999999998</v>
      </c>
      <c r="J164" s="11" t="s">
        <v>46</v>
      </c>
      <c r="K164" s="12">
        <v>0.248</v>
      </c>
    </row>
    <row r="165" spans="1:11" x14ac:dyDescent="0.35">
      <c r="A165" s="93" t="s">
        <v>39</v>
      </c>
      <c r="B165" s="94">
        <v>0.51900000000000002</v>
      </c>
      <c r="C165" s="4"/>
      <c r="D165" s="5" t="s">
        <v>25</v>
      </c>
      <c r="E165" s="6">
        <v>0.42399999999999999</v>
      </c>
      <c r="G165" s="8" t="s">
        <v>37</v>
      </c>
      <c r="H165" s="9">
        <v>0.34</v>
      </c>
      <c r="J165" s="11" t="s">
        <v>5</v>
      </c>
      <c r="K165" s="12">
        <v>0.23300000000000001</v>
      </c>
    </row>
    <row r="166" spans="1:11" x14ac:dyDescent="0.35">
      <c r="A166" s="93" t="s">
        <v>15</v>
      </c>
      <c r="B166" s="94">
        <v>0.50900000000000001</v>
      </c>
      <c r="C166" s="4"/>
      <c r="D166" s="5" t="s">
        <v>55</v>
      </c>
      <c r="E166" s="6">
        <v>0.41899999999999998</v>
      </c>
      <c r="G166" s="8" t="s">
        <v>31</v>
      </c>
      <c r="H166" s="9">
        <v>0.33600000000000002</v>
      </c>
      <c r="J166" s="11" t="s">
        <v>42</v>
      </c>
      <c r="K166" s="12">
        <v>0.22500000000000001</v>
      </c>
    </row>
    <row r="167" spans="1:11" x14ac:dyDescent="0.35">
      <c r="A167" s="93" t="s">
        <v>19</v>
      </c>
      <c r="B167" s="94">
        <v>0.50900000000000001</v>
      </c>
      <c r="C167" s="4"/>
      <c r="D167" s="5" t="s">
        <v>53</v>
      </c>
      <c r="E167" s="6">
        <v>0.41</v>
      </c>
      <c r="G167" s="8" t="s">
        <v>38</v>
      </c>
      <c r="H167" s="9">
        <v>0.33299999999999996</v>
      </c>
      <c r="J167" s="11" t="s">
        <v>29</v>
      </c>
      <c r="K167" s="12">
        <v>0.215</v>
      </c>
    </row>
    <row r="168" spans="1:11" x14ac:dyDescent="0.35">
      <c r="A168" s="93" t="s">
        <v>26</v>
      </c>
      <c r="B168" s="94">
        <v>0.496</v>
      </c>
      <c r="C168" s="4"/>
      <c r="D168" s="5" t="s">
        <v>23</v>
      </c>
      <c r="E168" s="6">
        <v>0.40700000000000003</v>
      </c>
      <c r="G168" s="8" t="s">
        <v>35</v>
      </c>
      <c r="H168" s="9">
        <v>0.32</v>
      </c>
      <c r="J168" s="11" t="s">
        <v>54</v>
      </c>
      <c r="K168" s="12">
        <v>0.20499999999999999</v>
      </c>
    </row>
    <row r="169" spans="1:11" x14ac:dyDescent="0.35">
      <c r="A169" s="93" t="s">
        <v>28</v>
      </c>
      <c r="B169" s="94">
        <v>0.48899999999999999</v>
      </c>
      <c r="C169" s="4"/>
      <c r="D169" s="5" t="s">
        <v>27</v>
      </c>
      <c r="E169" s="6">
        <v>0.40600000000000003</v>
      </c>
      <c r="G169" s="8" t="s">
        <v>30</v>
      </c>
      <c r="H169" s="9">
        <v>0.31900000000000001</v>
      </c>
      <c r="J169" s="11" t="s">
        <v>32</v>
      </c>
      <c r="K169" s="12">
        <v>0.19</v>
      </c>
    </row>
    <row r="170" spans="1:11" x14ac:dyDescent="0.35">
      <c r="A170" s="93" t="s">
        <v>3</v>
      </c>
      <c r="B170" s="94">
        <v>0.48799999999999999</v>
      </c>
      <c r="C170" s="4"/>
      <c r="D170" s="5" t="s">
        <v>48</v>
      </c>
      <c r="E170" s="6">
        <v>0.39899999999999997</v>
      </c>
      <c r="G170" s="8" t="s">
        <v>51</v>
      </c>
      <c r="H170" s="9">
        <v>0.29600000000000004</v>
      </c>
      <c r="J170" s="11" t="s">
        <v>50</v>
      </c>
      <c r="K170" s="12">
        <v>0.14499999999999999</v>
      </c>
    </row>
    <row r="171" spans="1:11" x14ac:dyDescent="0.35">
      <c r="A171" s="3" t="s">
        <v>65</v>
      </c>
      <c r="C171" s="4"/>
      <c r="D171" s="3" t="s">
        <v>66</v>
      </c>
      <c r="G171" s="3" t="s">
        <v>67</v>
      </c>
      <c r="J171" s="3" t="s">
        <v>73</v>
      </c>
    </row>
    <row r="172" spans="1:11" x14ac:dyDescent="0.35">
      <c r="A172" t="s">
        <v>72</v>
      </c>
      <c r="C172" s="4"/>
    </row>
    <row r="173" spans="1:11" x14ac:dyDescent="0.35">
      <c r="C173" s="4"/>
    </row>
    <row r="174" spans="1:11" x14ac:dyDescent="0.35">
      <c r="A174" s="20" t="s">
        <v>256</v>
      </c>
      <c r="B174" s="18"/>
      <c r="C174" s="18"/>
      <c r="D174" s="19"/>
      <c r="E174" s="19"/>
      <c r="F174" s="19"/>
      <c r="G174" s="19"/>
      <c r="H174" s="19"/>
      <c r="I174" s="19"/>
      <c r="J174" s="19"/>
      <c r="K174" s="19"/>
    </row>
    <row r="175" spans="1:11" x14ac:dyDescent="0.35">
      <c r="A175" s="2" t="s">
        <v>2</v>
      </c>
      <c r="B175" s="87"/>
      <c r="C175" s="88"/>
      <c r="D175" t="s">
        <v>57</v>
      </c>
      <c r="G175" t="s">
        <v>36</v>
      </c>
      <c r="J175" t="s">
        <v>4</v>
      </c>
    </row>
    <row r="176" spans="1:11" x14ac:dyDescent="0.35">
      <c r="A176" s="93" t="s">
        <v>6</v>
      </c>
      <c r="B176" s="94">
        <v>0.877</v>
      </c>
      <c r="C176" s="4"/>
      <c r="D176" s="5" t="s">
        <v>18</v>
      </c>
      <c r="E176" s="6">
        <v>0.56700000000000006</v>
      </c>
      <c r="G176" s="8" t="s">
        <v>27</v>
      </c>
      <c r="H176" s="9">
        <v>0.51600000000000001</v>
      </c>
      <c r="J176" s="11" t="s">
        <v>49</v>
      </c>
      <c r="K176" s="12">
        <v>0.38700000000000001</v>
      </c>
    </row>
    <row r="177" spans="1:11" x14ac:dyDescent="0.35">
      <c r="A177" s="93" t="s">
        <v>10</v>
      </c>
      <c r="B177" s="94">
        <v>0.76400000000000001</v>
      </c>
      <c r="C177" s="4"/>
      <c r="D177" s="5" t="s">
        <v>19</v>
      </c>
      <c r="E177" s="6">
        <v>0.56299999999999994</v>
      </c>
      <c r="G177" s="8" t="s">
        <v>40</v>
      </c>
      <c r="H177" s="9">
        <v>0.50600000000000001</v>
      </c>
      <c r="J177" s="11" t="s">
        <v>55</v>
      </c>
      <c r="K177" s="12">
        <v>0.38299999999999995</v>
      </c>
    </row>
    <row r="178" spans="1:11" x14ac:dyDescent="0.35">
      <c r="A178" s="93" t="s">
        <v>11</v>
      </c>
      <c r="B178" s="94">
        <v>0.73599999999999999</v>
      </c>
      <c r="C178" s="4"/>
      <c r="D178" s="5" t="s">
        <v>25</v>
      </c>
      <c r="E178" s="6">
        <v>0.56100000000000005</v>
      </c>
      <c r="G178" s="8" t="s">
        <v>56</v>
      </c>
      <c r="H178" s="9">
        <v>0.504</v>
      </c>
      <c r="J178" s="11" t="s">
        <v>39</v>
      </c>
      <c r="K178" s="12">
        <v>0.38200000000000001</v>
      </c>
    </row>
    <row r="179" spans="1:11" x14ac:dyDescent="0.35">
      <c r="A179" s="93" t="s">
        <v>15</v>
      </c>
      <c r="B179" s="94">
        <v>0.71599999999999997</v>
      </c>
      <c r="C179" s="4"/>
      <c r="D179" s="5" t="s">
        <v>16</v>
      </c>
      <c r="E179" s="6">
        <v>0.56100000000000005</v>
      </c>
      <c r="G179" s="8" t="s">
        <v>23</v>
      </c>
      <c r="H179" s="9">
        <v>0.498</v>
      </c>
      <c r="J179" s="11" t="s">
        <v>32</v>
      </c>
      <c r="K179" s="12">
        <v>0.36499999999999999</v>
      </c>
    </row>
    <row r="180" spans="1:11" x14ac:dyDescent="0.35">
      <c r="A180" s="93" t="s">
        <v>30</v>
      </c>
      <c r="B180" s="94">
        <v>0.67799999999999994</v>
      </c>
      <c r="C180" s="4"/>
      <c r="D180" s="5" t="s">
        <v>8</v>
      </c>
      <c r="E180" s="6">
        <v>0.55299999999999994</v>
      </c>
      <c r="G180" s="8" t="s">
        <v>37</v>
      </c>
      <c r="H180" s="9">
        <v>0.498</v>
      </c>
      <c r="J180" s="11" t="s">
        <v>29</v>
      </c>
      <c r="K180" s="12">
        <v>0.35600000000000004</v>
      </c>
    </row>
    <row r="181" spans="1:11" x14ac:dyDescent="0.35">
      <c r="A181" s="93" t="s">
        <v>9</v>
      </c>
      <c r="B181" s="94">
        <v>0.67500000000000004</v>
      </c>
      <c r="C181" s="4"/>
      <c r="D181" s="5" t="s">
        <v>43</v>
      </c>
      <c r="E181" s="6">
        <v>0.55200000000000005</v>
      </c>
      <c r="G181" s="8" t="s">
        <v>47</v>
      </c>
      <c r="H181" s="9">
        <v>0.49299999999999999</v>
      </c>
      <c r="J181" s="11" t="s">
        <v>44</v>
      </c>
      <c r="K181" s="12">
        <v>0.33100000000000002</v>
      </c>
    </row>
    <row r="182" spans="1:11" x14ac:dyDescent="0.35">
      <c r="A182" s="93" t="s">
        <v>26</v>
      </c>
      <c r="B182" s="94">
        <v>0.67500000000000004</v>
      </c>
      <c r="C182" s="4"/>
      <c r="D182" s="5" t="s">
        <v>41</v>
      </c>
      <c r="E182" s="6">
        <v>0.54500000000000004</v>
      </c>
      <c r="G182" s="8" t="s">
        <v>3</v>
      </c>
      <c r="H182" s="9">
        <v>0.46299999999999997</v>
      </c>
      <c r="J182" s="11" t="s">
        <v>20</v>
      </c>
      <c r="K182" s="12">
        <v>0.307</v>
      </c>
    </row>
    <row r="183" spans="1:11" x14ac:dyDescent="0.35">
      <c r="A183" s="93" t="s">
        <v>21</v>
      </c>
      <c r="B183" s="94">
        <v>0.65200000000000002</v>
      </c>
      <c r="C183" s="4"/>
      <c r="D183" s="5" t="s">
        <v>24</v>
      </c>
      <c r="E183" s="6">
        <v>0.53799999999999992</v>
      </c>
      <c r="G183" s="8" t="s">
        <v>53</v>
      </c>
      <c r="H183" s="9">
        <v>0.46299999999999997</v>
      </c>
      <c r="J183" s="11" t="s">
        <v>33</v>
      </c>
      <c r="K183" s="12">
        <v>0.29600000000000004</v>
      </c>
    </row>
    <row r="184" spans="1:11" x14ac:dyDescent="0.35">
      <c r="A184" s="93" t="s">
        <v>22</v>
      </c>
      <c r="B184" s="94">
        <v>0.63300000000000001</v>
      </c>
      <c r="C184" s="4"/>
      <c r="D184" s="5" t="s">
        <v>34</v>
      </c>
      <c r="E184" s="6">
        <v>0.53</v>
      </c>
      <c r="G184" s="8" t="s">
        <v>5</v>
      </c>
      <c r="H184" s="9">
        <v>0.44600000000000001</v>
      </c>
      <c r="J184" s="11" t="s">
        <v>51</v>
      </c>
      <c r="K184" s="12">
        <v>0.29299999999999998</v>
      </c>
    </row>
    <row r="185" spans="1:11" x14ac:dyDescent="0.35">
      <c r="A185" s="93" t="s">
        <v>48</v>
      </c>
      <c r="B185" s="94">
        <v>0.60099999999999998</v>
      </c>
      <c r="C185" s="4"/>
      <c r="D185" s="5" t="s">
        <v>17</v>
      </c>
      <c r="E185" s="6">
        <v>0.52900000000000003</v>
      </c>
      <c r="G185" s="8" t="s">
        <v>52</v>
      </c>
      <c r="H185" s="9">
        <v>0.42200000000000004</v>
      </c>
      <c r="J185" s="11" t="s">
        <v>14</v>
      </c>
      <c r="K185" s="12">
        <v>0.28600000000000003</v>
      </c>
    </row>
    <row r="186" spans="1:11" x14ac:dyDescent="0.35">
      <c r="A186" s="93" t="s">
        <v>28</v>
      </c>
      <c r="B186" s="94">
        <v>0.58099999999999996</v>
      </c>
      <c r="C186" s="4"/>
      <c r="D186" s="5" t="s">
        <v>35</v>
      </c>
      <c r="E186" s="6">
        <v>0.52500000000000002</v>
      </c>
      <c r="G186" s="8" t="s">
        <v>13</v>
      </c>
      <c r="H186" s="9">
        <v>0.40299999999999997</v>
      </c>
      <c r="J186" s="11" t="s">
        <v>54</v>
      </c>
      <c r="K186" s="12">
        <v>0.26</v>
      </c>
    </row>
    <row r="187" spans="1:11" x14ac:dyDescent="0.35">
      <c r="A187" s="93" t="s">
        <v>42</v>
      </c>
      <c r="B187" s="94">
        <v>0.57600000000000007</v>
      </c>
      <c r="C187" s="4"/>
      <c r="D187" s="5" t="s">
        <v>7</v>
      </c>
      <c r="E187" s="6">
        <v>0.51800000000000002</v>
      </c>
      <c r="G187" s="8" t="s">
        <v>45</v>
      </c>
      <c r="H187" s="9">
        <v>0.39899999999999997</v>
      </c>
      <c r="J187" s="11" t="s">
        <v>38</v>
      </c>
      <c r="K187" s="12">
        <v>0.249</v>
      </c>
    </row>
    <row r="188" spans="1:11" x14ac:dyDescent="0.35">
      <c r="A188" s="93" t="s">
        <v>12</v>
      </c>
      <c r="B188" s="94">
        <v>0.57499999999999996</v>
      </c>
      <c r="C188" s="4"/>
      <c r="D188" s="5" t="s">
        <v>50</v>
      </c>
      <c r="E188" s="6">
        <v>0.51800000000000002</v>
      </c>
      <c r="G188" s="8" t="s">
        <v>31</v>
      </c>
      <c r="H188" s="9">
        <v>0.39500000000000002</v>
      </c>
      <c r="J188" s="11" t="s">
        <v>46</v>
      </c>
      <c r="K188" s="12">
        <v>0.23399999999999999</v>
      </c>
    </row>
    <row r="189" spans="1:11" x14ac:dyDescent="0.35">
      <c r="A189" s="3" t="s">
        <v>65</v>
      </c>
      <c r="C189" s="4"/>
      <c r="D189" s="3" t="s">
        <v>66</v>
      </c>
      <c r="G189" s="3" t="s">
        <v>67</v>
      </c>
      <c r="J189" s="3" t="s">
        <v>259</v>
      </c>
    </row>
    <row r="191" spans="1:11" ht="21" x14ac:dyDescent="0.35">
      <c r="A191" s="81" t="s">
        <v>260</v>
      </c>
      <c r="B191" s="86"/>
      <c r="C191" s="1"/>
    </row>
    <row r="192" spans="1:11" x14ac:dyDescent="0.35">
      <c r="A192" s="2" t="s">
        <v>391</v>
      </c>
      <c r="B192" s="2"/>
      <c r="C192" s="2"/>
    </row>
    <row r="193" spans="1:16" x14ac:dyDescent="0.35">
      <c r="A193" s="80" t="s">
        <v>249</v>
      </c>
      <c r="B193" s="2"/>
      <c r="C193" s="2"/>
    </row>
    <row r="194" spans="1:16" x14ac:dyDescent="0.35">
      <c r="A194" s="2"/>
      <c r="B194" s="2"/>
      <c r="C194" s="2"/>
    </row>
    <row r="195" spans="1:16" x14ac:dyDescent="0.35">
      <c r="A195" s="20" t="s">
        <v>191</v>
      </c>
      <c r="B195" s="18"/>
      <c r="C195" s="18"/>
      <c r="D195" s="19"/>
      <c r="E195" s="19"/>
      <c r="F195" s="19"/>
      <c r="G195" s="19"/>
      <c r="H195" s="19"/>
      <c r="I195" s="19"/>
      <c r="J195" s="19"/>
      <c r="K195" s="19"/>
    </row>
    <row r="196" spans="1:16" x14ac:dyDescent="0.35">
      <c r="A196" s="2" t="s">
        <v>2</v>
      </c>
      <c r="B196" s="87"/>
      <c r="C196" s="88"/>
      <c r="D196" t="s">
        <v>57</v>
      </c>
      <c r="G196" t="s">
        <v>36</v>
      </c>
      <c r="J196" t="s">
        <v>4</v>
      </c>
    </row>
    <row r="197" spans="1:16" x14ac:dyDescent="0.35">
      <c r="A197" s="93" t="s">
        <v>3</v>
      </c>
      <c r="B197" s="94">
        <v>0.69900000000000007</v>
      </c>
      <c r="C197" s="4"/>
      <c r="D197" s="5" t="s">
        <v>28</v>
      </c>
      <c r="E197" s="6">
        <v>0.56899999999999995</v>
      </c>
      <c r="G197" s="8" t="s">
        <v>44</v>
      </c>
      <c r="H197" s="9">
        <v>0.53</v>
      </c>
      <c r="J197" s="11" t="s">
        <v>54</v>
      </c>
      <c r="K197" s="12">
        <v>0.44700000000000001</v>
      </c>
    </row>
    <row r="198" spans="1:16" x14ac:dyDescent="0.35">
      <c r="A198" s="93" t="s">
        <v>19</v>
      </c>
      <c r="B198" s="94">
        <v>0.65099999999999991</v>
      </c>
      <c r="C198" s="4"/>
      <c r="D198" s="5" t="s">
        <v>27</v>
      </c>
      <c r="E198" s="6">
        <v>0.56200000000000006</v>
      </c>
      <c r="G198" s="8" t="s">
        <v>33</v>
      </c>
      <c r="H198" s="9">
        <v>0.52600000000000002</v>
      </c>
      <c r="J198" s="11" t="s">
        <v>31</v>
      </c>
      <c r="K198" s="12">
        <v>0.44600000000000001</v>
      </c>
    </row>
    <row r="199" spans="1:16" x14ac:dyDescent="0.35">
      <c r="A199" s="93" t="s">
        <v>16</v>
      </c>
      <c r="B199" s="94">
        <v>0.63100000000000001</v>
      </c>
      <c r="C199" s="4"/>
      <c r="D199" s="5" t="s">
        <v>21</v>
      </c>
      <c r="E199" s="6">
        <v>0.56000000000000005</v>
      </c>
      <c r="G199" s="8" t="s">
        <v>5</v>
      </c>
      <c r="H199" s="9">
        <v>0.52300000000000002</v>
      </c>
      <c r="J199" s="11" t="s">
        <v>46</v>
      </c>
      <c r="K199" s="12">
        <v>0.44400000000000001</v>
      </c>
    </row>
    <row r="200" spans="1:16" x14ac:dyDescent="0.35">
      <c r="A200" s="93" t="s">
        <v>13</v>
      </c>
      <c r="B200" s="94">
        <v>0.61599999999999999</v>
      </c>
      <c r="C200" s="4"/>
      <c r="D200" s="5" t="s">
        <v>12</v>
      </c>
      <c r="E200" s="6">
        <v>0.55500000000000005</v>
      </c>
      <c r="G200" s="8" t="s">
        <v>38</v>
      </c>
      <c r="H200" s="9">
        <v>0.52100000000000002</v>
      </c>
      <c r="J200" s="11" t="s">
        <v>39</v>
      </c>
      <c r="K200" s="12">
        <v>0.44299999999999995</v>
      </c>
      <c r="O200" s="34"/>
      <c r="P200" s="34"/>
    </row>
    <row r="201" spans="1:16" x14ac:dyDescent="0.35">
      <c r="A201" s="93" t="s">
        <v>11</v>
      </c>
      <c r="B201" s="94">
        <v>0.61499999999999999</v>
      </c>
      <c r="C201" s="4"/>
      <c r="D201" s="5" t="s">
        <v>10</v>
      </c>
      <c r="E201" s="6">
        <v>0.55299999999999994</v>
      </c>
      <c r="G201" s="8" t="s">
        <v>42</v>
      </c>
      <c r="H201" s="9">
        <v>0.51900000000000002</v>
      </c>
      <c r="J201" s="11" t="s">
        <v>20</v>
      </c>
      <c r="K201" s="12">
        <v>0.436</v>
      </c>
      <c r="O201" s="35"/>
      <c r="P201" s="35"/>
    </row>
    <row r="202" spans="1:16" x14ac:dyDescent="0.35">
      <c r="A202" s="93" t="s">
        <v>32</v>
      </c>
      <c r="B202" s="94">
        <v>0.61399999999999999</v>
      </c>
      <c r="C202" s="4"/>
      <c r="D202" s="5" t="s">
        <v>6</v>
      </c>
      <c r="E202" s="6">
        <v>0.55100000000000005</v>
      </c>
      <c r="G202" s="8" t="s">
        <v>15</v>
      </c>
      <c r="H202" s="9">
        <v>0.50800000000000001</v>
      </c>
      <c r="J202" s="11" t="s">
        <v>56</v>
      </c>
      <c r="K202" s="12">
        <v>0.42399999999999999</v>
      </c>
      <c r="O202" s="35"/>
      <c r="P202" s="35"/>
    </row>
    <row r="203" spans="1:16" x14ac:dyDescent="0.35">
      <c r="A203" s="93" t="s">
        <v>23</v>
      </c>
      <c r="B203" s="94">
        <v>0.60399999999999998</v>
      </c>
      <c r="C203" s="4"/>
      <c r="D203" s="5" t="s">
        <v>40</v>
      </c>
      <c r="E203" s="6">
        <v>0.54100000000000004</v>
      </c>
      <c r="G203" s="8" t="s">
        <v>22</v>
      </c>
      <c r="H203" s="9">
        <v>0.499</v>
      </c>
      <c r="J203" s="11" t="s">
        <v>53</v>
      </c>
      <c r="K203" s="12">
        <v>0.42200000000000004</v>
      </c>
    </row>
    <row r="204" spans="1:16" x14ac:dyDescent="0.35">
      <c r="A204" s="93" t="s">
        <v>24</v>
      </c>
      <c r="B204" s="94">
        <v>0.59799999999999998</v>
      </c>
      <c r="C204" s="4"/>
      <c r="D204" s="5" t="s">
        <v>48</v>
      </c>
      <c r="E204" s="6">
        <v>0.54</v>
      </c>
      <c r="G204" s="8" t="s">
        <v>25</v>
      </c>
      <c r="H204" s="9">
        <v>0.49200000000000005</v>
      </c>
      <c r="J204" s="11" t="s">
        <v>17</v>
      </c>
      <c r="K204" s="12">
        <v>0.39299999999999996</v>
      </c>
    </row>
    <row r="205" spans="1:16" x14ac:dyDescent="0.35">
      <c r="A205" s="93" t="s">
        <v>9</v>
      </c>
      <c r="B205" s="94">
        <v>0.59599999999999997</v>
      </c>
      <c r="C205" s="4"/>
      <c r="D205" s="5" t="s">
        <v>52</v>
      </c>
      <c r="E205" s="6">
        <v>0.53600000000000003</v>
      </c>
      <c r="G205" s="8" t="s">
        <v>14</v>
      </c>
      <c r="H205" s="9">
        <v>0.48599999999999999</v>
      </c>
      <c r="J205" s="11" t="s">
        <v>50</v>
      </c>
      <c r="K205" s="12">
        <v>0.379</v>
      </c>
    </row>
    <row r="206" spans="1:16" x14ac:dyDescent="0.35">
      <c r="A206" s="93" t="s">
        <v>7</v>
      </c>
      <c r="B206" s="94">
        <v>0.59299999999999997</v>
      </c>
      <c r="C206" s="4"/>
      <c r="D206" s="5" t="s">
        <v>49</v>
      </c>
      <c r="E206" s="6">
        <v>0.53500000000000003</v>
      </c>
      <c r="G206" s="8" t="s">
        <v>45</v>
      </c>
      <c r="H206" s="9">
        <v>0.47899999999999998</v>
      </c>
      <c r="J206" s="11" t="s">
        <v>55</v>
      </c>
      <c r="K206" s="12">
        <v>0.34700000000000003</v>
      </c>
    </row>
    <row r="207" spans="1:16" x14ac:dyDescent="0.35">
      <c r="A207" s="93" t="s">
        <v>26</v>
      </c>
      <c r="B207" s="94">
        <v>0.58099999999999996</v>
      </c>
      <c r="C207" s="4"/>
      <c r="D207" s="5" t="s">
        <v>18</v>
      </c>
      <c r="E207" s="6">
        <v>0.53299999999999992</v>
      </c>
      <c r="G207" s="8" t="s">
        <v>47</v>
      </c>
      <c r="H207" s="9">
        <v>0.46100000000000002</v>
      </c>
      <c r="J207" s="11" t="s">
        <v>29</v>
      </c>
      <c r="K207" s="12">
        <v>0.32200000000000001</v>
      </c>
    </row>
    <row r="208" spans="1:16" x14ac:dyDescent="0.35">
      <c r="A208" s="93" t="s">
        <v>37</v>
      </c>
      <c r="B208" s="94">
        <v>0.57799999999999996</v>
      </c>
      <c r="C208" s="4"/>
      <c r="D208" s="5" t="s">
        <v>43</v>
      </c>
      <c r="E208" s="6">
        <v>0.53200000000000003</v>
      </c>
      <c r="G208" s="8" t="s">
        <v>41</v>
      </c>
      <c r="H208" s="9">
        <v>0.45</v>
      </c>
      <c r="J208" s="11" t="s">
        <v>35</v>
      </c>
      <c r="K208" s="12">
        <v>0.30299999999999999</v>
      </c>
    </row>
    <row r="209" spans="1:11" x14ac:dyDescent="0.35">
      <c r="A209" s="93" t="s">
        <v>30</v>
      </c>
      <c r="B209" s="94">
        <v>0.57200000000000006</v>
      </c>
      <c r="C209" s="4"/>
      <c r="D209" s="5" t="s">
        <v>34</v>
      </c>
      <c r="E209" s="6">
        <v>0.53100000000000003</v>
      </c>
      <c r="G209" s="8" t="s">
        <v>51</v>
      </c>
      <c r="H209" s="9">
        <v>0.44900000000000001</v>
      </c>
      <c r="J209" s="11" t="s">
        <v>8</v>
      </c>
      <c r="K209" s="12">
        <v>0.23699999999999999</v>
      </c>
    </row>
    <row r="210" spans="1:11" x14ac:dyDescent="0.35">
      <c r="A210" s="3" t="s">
        <v>65</v>
      </c>
      <c r="C210" s="4"/>
      <c r="D210" s="3" t="s">
        <v>66</v>
      </c>
      <c r="G210" s="3" t="s">
        <v>67</v>
      </c>
      <c r="J210" s="3" t="s">
        <v>68</v>
      </c>
    </row>
    <row r="211" spans="1:11" x14ac:dyDescent="0.35">
      <c r="A211" t="s">
        <v>60</v>
      </c>
      <c r="C211" s="4"/>
    </row>
    <row r="212" spans="1:11" x14ac:dyDescent="0.35">
      <c r="C212" s="4"/>
    </row>
    <row r="213" spans="1:11" x14ac:dyDescent="0.35">
      <c r="A213" s="20" t="s">
        <v>192</v>
      </c>
      <c r="B213" s="18"/>
      <c r="C213" s="18"/>
      <c r="D213" s="19"/>
      <c r="E213" s="19"/>
      <c r="F213" s="19"/>
      <c r="G213" s="19"/>
      <c r="H213" s="19"/>
      <c r="I213" s="19"/>
      <c r="J213" s="19"/>
      <c r="K213" s="19"/>
    </row>
    <row r="214" spans="1:11" x14ac:dyDescent="0.35">
      <c r="A214" s="2" t="s">
        <v>2</v>
      </c>
      <c r="B214" s="87"/>
      <c r="C214" s="88"/>
      <c r="D214" t="s">
        <v>57</v>
      </c>
      <c r="G214" t="s">
        <v>36</v>
      </c>
      <c r="J214" t="s">
        <v>4</v>
      </c>
    </row>
    <row r="215" spans="1:11" x14ac:dyDescent="0.35">
      <c r="A215" s="93" t="s">
        <v>19</v>
      </c>
      <c r="B215" s="95">
        <v>7338</v>
      </c>
      <c r="C215" s="4"/>
      <c r="D215" s="5" t="s">
        <v>23</v>
      </c>
      <c r="E215" s="7">
        <v>5209.8100000000004</v>
      </c>
      <c r="G215" s="8" t="s">
        <v>43</v>
      </c>
      <c r="H215" s="10">
        <v>4569</v>
      </c>
      <c r="J215" s="11" t="s">
        <v>55</v>
      </c>
      <c r="K215" s="13">
        <v>4104.84</v>
      </c>
    </row>
    <row r="216" spans="1:11" x14ac:dyDescent="0.35">
      <c r="A216" s="93" t="s">
        <v>5</v>
      </c>
      <c r="B216" s="95">
        <v>6694.88</v>
      </c>
      <c r="C216" s="4"/>
      <c r="D216" s="5" t="s">
        <v>38</v>
      </c>
      <c r="E216" s="7">
        <v>5204.55</v>
      </c>
      <c r="G216" s="8" t="s">
        <v>16</v>
      </c>
      <c r="H216" s="10">
        <v>4523.04</v>
      </c>
      <c r="J216" s="11" t="s">
        <v>31</v>
      </c>
      <c r="K216" s="13">
        <v>4058.33</v>
      </c>
    </row>
    <row r="217" spans="1:11" x14ac:dyDescent="0.35">
      <c r="A217" s="93" t="s">
        <v>10</v>
      </c>
      <c r="B217" s="95">
        <v>6578.55</v>
      </c>
      <c r="C217" s="4"/>
      <c r="D217" s="5" t="s">
        <v>41</v>
      </c>
      <c r="E217" s="7">
        <v>5203.5</v>
      </c>
      <c r="G217" s="8" t="s">
        <v>7</v>
      </c>
      <c r="H217" s="10">
        <v>4509.29</v>
      </c>
      <c r="J217" s="11" t="s">
        <v>30</v>
      </c>
      <c r="K217" s="13">
        <v>3997</v>
      </c>
    </row>
    <row r="218" spans="1:11" x14ac:dyDescent="0.35">
      <c r="A218" s="93" t="s">
        <v>14</v>
      </c>
      <c r="B218" s="95">
        <v>6316.9</v>
      </c>
      <c r="C218" s="4"/>
      <c r="D218" s="5" t="s">
        <v>17</v>
      </c>
      <c r="E218" s="7">
        <v>5182.43</v>
      </c>
      <c r="G218" s="8" t="s">
        <v>49</v>
      </c>
      <c r="H218" s="10">
        <v>4454</v>
      </c>
      <c r="J218" s="11" t="s">
        <v>40</v>
      </c>
      <c r="K218" s="13">
        <v>3809</v>
      </c>
    </row>
    <row r="219" spans="1:11" x14ac:dyDescent="0.35">
      <c r="A219" s="93" t="s">
        <v>3</v>
      </c>
      <c r="B219" s="95">
        <v>6308.13</v>
      </c>
      <c r="C219" s="4"/>
      <c r="D219" s="5" t="s">
        <v>52</v>
      </c>
      <c r="E219" s="7">
        <v>5166.87</v>
      </c>
      <c r="G219" s="8" t="s">
        <v>44</v>
      </c>
      <c r="H219" s="10">
        <v>4443.2299999999996</v>
      </c>
      <c r="J219" s="11" t="s">
        <v>6</v>
      </c>
      <c r="K219" s="13">
        <v>3792.91</v>
      </c>
    </row>
    <row r="220" spans="1:11" x14ac:dyDescent="0.35">
      <c r="A220" s="93" t="s">
        <v>25</v>
      </c>
      <c r="B220" s="95">
        <v>6210.26</v>
      </c>
      <c r="C220" s="4"/>
      <c r="D220" s="5" t="s">
        <v>32</v>
      </c>
      <c r="E220" s="7">
        <v>5161.1499999999996</v>
      </c>
      <c r="G220" s="8" t="s">
        <v>11</v>
      </c>
      <c r="H220" s="10">
        <v>4383.8</v>
      </c>
      <c r="J220" s="11" t="s">
        <v>53</v>
      </c>
      <c r="K220" s="13">
        <v>3677.4</v>
      </c>
    </row>
    <row r="221" spans="1:11" x14ac:dyDescent="0.35">
      <c r="A221" s="93" t="s">
        <v>20</v>
      </c>
      <c r="B221" s="95">
        <v>6046.44</v>
      </c>
      <c r="C221" s="4"/>
      <c r="D221" s="5" t="s">
        <v>28</v>
      </c>
      <c r="E221" s="7">
        <v>5100.13</v>
      </c>
      <c r="G221" s="8" t="s">
        <v>46</v>
      </c>
      <c r="H221" s="10">
        <v>4352.13</v>
      </c>
      <c r="J221" s="11" t="s">
        <v>51</v>
      </c>
      <c r="K221" s="13">
        <v>3529.39</v>
      </c>
    </row>
    <row r="222" spans="1:11" x14ac:dyDescent="0.35">
      <c r="A222" s="93" t="s">
        <v>27</v>
      </c>
      <c r="B222" s="95">
        <v>5982.93</v>
      </c>
      <c r="C222" s="4"/>
      <c r="D222" s="5" t="s">
        <v>9</v>
      </c>
      <c r="E222" s="7">
        <v>5069.67</v>
      </c>
      <c r="G222" s="8" t="s">
        <v>35</v>
      </c>
      <c r="H222" s="10">
        <v>4320</v>
      </c>
      <c r="J222" s="11" t="s">
        <v>50</v>
      </c>
      <c r="K222" s="13">
        <v>3492.55</v>
      </c>
    </row>
    <row r="223" spans="1:11" x14ac:dyDescent="0.35">
      <c r="A223" s="93" t="s">
        <v>12</v>
      </c>
      <c r="B223" s="95">
        <v>5635.48</v>
      </c>
      <c r="C223" s="4"/>
      <c r="D223" s="5" t="s">
        <v>39</v>
      </c>
      <c r="E223" s="7">
        <v>5022.33</v>
      </c>
      <c r="G223" s="8" t="s">
        <v>24</v>
      </c>
      <c r="H223" s="10">
        <v>4291.12</v>
      </c>
      <c r="J223" s="11" t="s">
        <v>37</v>
      </c>
      <c r="K223" s="13">
        <v>3492.11</v>
      </c>
    </row>
    <row r="224" spans="1:11" x14ac:dyDescent="0.35">
      <c r="A224" s="93" t="s">
        <v>8</v>
      </c>
      <c r="B224" s="95">
        <v>5520</v>
      </c>
      <c r="C224" s="4"/>
      <c r="D224" s="5" t="s">
        <v>15</v>
      </c>
      <c r="E224" s="7">
        <v>4922.8999999999996</v>
      </c>
      <c r="G224" s="8" t="s">
        <v>47</v>
      </c>
      <c r="H224" s="10">
        <v>4277.9799999999996</v>
      </c>
      <c r="J224" s="11" t="s">
        <v>21</v>
      </c>
      <c r="K224" s="13">
        <v>3447.55</v>
      </c>
    </row>
    <row r="225" spans="1:11" x14ac:dyDescent="0.35">
      <c r="A225" s="93" t="s">
        <v>45</v>
      </c>
      <c r="B225" s="95">
        <v>5498.98</v>
      </c>
      <c r="C225" s="4"/>
      <c r="D225" s="5" t="s">
        <v>29</v>
      </c>
      <c r="E225" s="7">
        <v>4800</v>
      </c>
      <c r="G225" s="8" t="s">
        <v>56</v>
      </c>
      <c r="H225" s="10">
        <v>4273</v>
      </c>
      <c r="J225" s="11" t="s">
        <v>48</v>
      </c>
      <c r="K225" s="13">
        <v>3301.88</v>
      </c>
    </row>
    <row r="226" spans="1:11" x14ac:dyDescent="0.35">
      <c r="A226" s="93" t="s">
        <v>22</v>
      </c>
      <c r="B226" s="95">
        <v>5438.86</v>
      </c>
      <c r="C226" s="4"/>
      <c r="D226" s="5" t="s">
        <v>33</v>
      </c>
      <c r="E226" s="7">
        <v>4676.8</v>
      </c>
      <c r="G226" s="8" t="s">
        <v>42</v>
      </c>
      <c r="H226" s="10">
        <v>4200</v>
      </c>
      <c r="J226" s="11" t="s">
        <v>26</v>
      </c>
      <c r="K226" s="13">
        <v>3262</v>
      </c>
    </row>
    <row r="227" spans="1:11" x14ac:dyDescent="0.35">
      <c r="A227" s="93" t="s">
        <v>18</v>
      </c>
      <c r="B227" s="95">
        <v>5213</v>
      </c>
      <c r="C227" s="4"/>
      <c r="D227" s="5" t="s">
        <v>34</v>
      </c>
      <c r="E227" s="7">
        <v>4633.5</v>
      </c>
      <c r="G227" s="8" t="s">
        <v>13</v>
      </c>
      <c r="H227" s="10">
        <v>4180.42</v>
      </c>
      <c r="J227" s="11" t="s">
        <v>54</v>
      </c>
      <c r="K227" s="13">
        <v>3104.9</v>
      </c>
    </row>
    <row r="228" spans="1:11" x14ac:dyDescent="0.35">
      <c r="A228" s="3" t="s">
        <v>65</v>
      </c>
      <c r="C228" s="4"/>
      <c r="D228" s="3" t="s">
        <v>66</v>
      </c>
      <c r="G228" s="3" t="s">
        <v>67</v>
      </c>
      <c r="J228" s="3" t="s">
        <v>69</v>
      </c>
    </row>
    <row r="229" spans="1:11" x14ac:dyDescent="0.35">
      <c r="A229" t="s">
        <v>61</v>
      </c>
      <c r="C229" s="4"/>
    </row>
    <row r="230" spans="1:11" x14ac:dyDescent="0.35">
      <c r="C230" s="4"/>
    </row>
    <row r="231" spans="1:11" x14ac:dyDescent="0.35">
      <c r="A231" s="20" t="s">
        <v>193</v>
      </c>
      <c r="B231" s="18"/>
      <c r="C231" s="18"/>
      <c r="D231" s="19"/>
      <c r="E231" s="19"/>
      <c r="F231" s="19"/>
      <c r="G231" s="19"/>
      <c r="H231" s="19"/>
      <c r="I231" s="19"/>
      <c r="J231" s="19"/>
      <c r="K231" s="19"/>
    </row>
    <row r="232" spans="1:11" x14ac:dyDescent="0.35">
      <c r="A232" s="2" t="s">
        <v>2</v>
      </c>
      <c r="B232" s="87"/>
      <c r="C232" s="88"/>
      <c r="D232" t="s">
        <v>57</v>
      </c>
      <c r="G232" t="s">
        <v>36</v>
      </c>
      <c r="J232" t="s">
        <v>4</v>
      </c>
    </row>
    <row r="233" spans="1:11" x14ac:dyDescent="0.35">
      <c r="A233" s="93" t="s">
        <v>3</v>
      </c>
      <c r="B233" s="94">
        <v>0.67900000000000005</v>
      </c>
      <c r="C233" s="4"/>
      <c r="D233" s="5" t="s">
        <v>10</v>
      </c>
      <c r="E233" s="6">
        <v>0.52300000000000002</v>
      </c>
      <c r="G233" s="8" t="s">
        <v>14</v>
      </c>
      <c r="H233" s="9">
        <v>0.48799999999999999</v>
      </c>
      <c r="J233" s="11" t="s">
        <v>39</v>
      </c>
      <c r="K233" s="12">
        <v>0.40399999999999997</v>
      </c>
    </row>
    <row r="234" spans="1:11" x14ac:dyDescent="0.35">
      <c r="A234" s="93" t="s">
        <v>13</v>
      </c>
      <c r="B234" s="94">
        <v>0.58599999999999997</v>
      </c>
      <c r="C234" s="4"/>
      <c r="D234" s="5" t="s">
        <v>18</v>
      </c>
      <c r="E234" s="6">
        <v>0.52</v>
      </c>
      <c r="G234" s="8" t="s">
        <v>33</v>
      </c>
      <c r="H234" s="9">
        <v>0.48700000000000004</v>
      </c>
      <c r="J234" s="11" t="s">
        <v>35</v>
      </c>
      <c r="K234" s="12">
        <v>0.39700000000000002</v>
      </c>
    </row>
    <row r="235" spans="1:11" x14ac:dyDescent="0.35">
      <c r="A235" s="93" t="s">
        <v>23</v>
      </c>
      <c r="B235" s="94">
        <v>0.57999999999999996</v>
      </c>
      <c r="C235" s="4"/>
      <c r="D235" s="5" t="s">
        <v>5</v>
      </c>
      <c r="E235" s="6">
        <v>0.51800000000000002</v>
      </c>
      <c r="G235" s="8" t="s">
        <v>52</v>
      </c>
      <c r="H235" s="9">
        <v>0.48200000000000004</v>
      </c>
      <c r="J235" s="11" t="s">
        <v>54</v>
      </c>
      <c r="K235" s="12">
        <v>0.39399999999999996</v>
      </c>
    </row>
    <row r="236" spans="1:11" x14ac:dyDescent="0.35">
      <c r="A236" s="93" t="s">
        <v>24</v>
      </c>
      <c r="B236" s="94">
        <v>0.57999999999999996</v>
      </c>
      <c r="C236" s="4"/>
      <c r="D236" s="5" t="s">
        <v>21</v>
      </c>
      <c r="E236" s="6">
        <v>0.51400000000000001</v>
      </c>
      <c r="G236" s="8" t="s">
        <v>22</v>
      </c>
      <c r="H236" s="9">
        <v>0.46299999999999997</v>
      </c>
      <c r="J236" s="11" t="s">
        <v>31</v>
      </c>
      <c r="K236" s="12">
        <v>0.374</v>
      </c>
    </row>
    <row r="237" spans="1:11" x14ac:dyDescent="0.35">
      <c r="A237" s="93" t="s">
        <v>16</v>
      </c>
      <c r="B237" s="94">
        <v>0.57200000000000006</v>
      </c>
      <c r="C237" s="4"/>
      <c r="D237" s="5" t="s">
        <v>45</v>
      </c>
      <c r="E237" s="6">
        <v>0.51200000000000001</v>
      </c>
      <c r="G237" s="8" t="s">
        <v>34</v>
      </c>
      <c r="H237" s="9">
        <v>0.46299999999999997</v>
      </c>
      <c r="J237" s="11" t="s">
        <v>17</v>
      </c>
      <c r="K237" s="12">
        <v>0.36399999999999999</v>
      </c>
    </row>
    <row r="238" spans="1:11" x14ac:dyDescent="0.35">
      <c r="A238" s="93" t="s">
        <v>19</v>
      </c>
      <c r="B238" s="94">
        <v>0.56499999999999995</v>
      </c>
      <c r="C238" s="4"/>
      <c r="D238" s="5" t="s">
        <v>49</v>
      </c>
      <c r="E238" s="6">
        <v>0.503</v>
      </c>
      <c r="G238" s="8" t="s">
        <v>37</v>
      </c>
      <c r="H238" s="9">
        <v>0.45899999999999996</v>
      </c>
      <c r="J238" s="11" t="s">
        <v>47</v>
      </c>
      <c r="K238" s="12">
        <v>0.35100000000000003</v>
      </c>
    </row>
    <row r="239" spans="1:11" x14ac:dyDescent="0.35">
      <c r="A239" s="93" t="s">
        <v>11</v>
      </c>
      <c r="B239" s="94">
        <v>0.55899999999999994</v>
      </c>
      <c r="C239" s="4"/>
      <c r="D239" s="5" t="s">
        <v>40</v>
      </c>
      <c r="E239" s="6">
        <v>0.503</v>
      </c>
      <c r="G239" s="8" t="s">
        <v>41</v>
      </c>
      <c r="H239" s="9">
        <v>0.45200000000000001</v>
      </c>
      <c r="J239" s="11" t="s">
        <v>55</v>
      </c>
      <c r="K239" s="12">
        <v>0.34</v>
      </c>
    </row>
    <row r="240" spans="1:11" x14ac:dyDescent="0.35">
      <c r="A240" s="93" t="s">
        <v>9</v>
      </c>
      <c r="B240" s="94">
        <v>0.55799999999999994</v>
      </c>
      <c r="C240" s="4"/>
      <c r="D240" s="5" t="s">
        <v>48</v>
      </c>
      <c r="E240" s="6">
        <v>0.501</v>
      </c>
      <c r="G240" s="8" t="s">
        <v>42</v>
      </c>
      <c r="H240" s="9">
        <v>0.45</v>
      </c>
      <c r="J240" s="11" t="s">
        <v>32</v>
      </c>
      <c r="K240" s="12">
        <v>0.32899999999999996</v>
      </c>
    </row>
    <row r="241" spans="1:11" x14ac:dyDescent="0.35">
      <c r="A241" s="93" t="s">
        <v>7</v>
      </c>
      <c r="B241" s="94">
        <v>0.55500000000000005</v>
      </c>
      <c r="C241" s="4"/>
      <c r="D241" s="5" t="s">
        <v>38</v>
      </c>
      <c r="E241" s="6">
        <v>0.498</v>
      </c>
      <c r="G241" s="8" t="s">
        <v>25</v>
      </c>
      <c r="H241" s="9">
        <v>0.439</v>
      </c>
      <c r="J241" s="11" t="s">
        <v>50</v>
      </c>
      <c r="K241" s="12">
        <v>0.32799999999999996</v>
      </c>
    </row>
    <row r="242" spans="1:11" x14ac:dyDescent="0.35">
      <c r="A242" s="93" t="s">
        <v>26</v>
      </c>
      <c r="B242" s="94">
        <v>0.55000000000000004</v>
      </c>
      <c r="C242" s="4"/>
      <c r="D242" s="5" t="s">
        <v>12</v>
      </c>
      <c r="E242" s="6">
        <v>0.496</v>
      </c>
      <c r="G242" s="8" t="s">
        <v>53</v>
      </c>
      <c r="H242" s="9">
        <v>0.42399999999999999</v>
      </c>
      <c r="J242" s="11" t="s">
        <v>51</v>
      </c>
      <c r="K242" s="12">
        <v>0.32500000000000001</v>
      </c>
    </row>
    <row r="243" spans="1:11" x14ac:dyDescent="0.35">
      <c r="A243" s="93" t="s">
        <v>27</v>
      </c>
      <c r="B243" s="94">
        <v>0.54600000000000004</v>
      </c>
      <c r="C243" s="4"/>
      <c r="D243" s="5" t="s">
        <v>44</v>
      </c>
      <c r="E243" s="6">
        <v>0.496</v>
      </c>
      <c r="G243" s="8" t="s">
        <v>30</v>
      </c>
      <c r="H243" s="9">
        <v>0.42200000000000004</v>
      </c>
      <c r="J243" s="11" t="s">
        <v>56</v>
      </c>
      <c r="K243" s="12">
        <v>0.313</v>
      </c>
    </row>
    <row r="244" spans="1:11" x14ac:dyDescent="0.35">
      <c r="A244" s="93" t="s">
        <v>28</v>
      </c>
      <c r="B244" s="94">
        <v>0.53500000000000003</v>
      </c>
      <c r="C244" s="4"/>
      <c r="D244" s="5" t="s">
        <v>43</v>
      </c>
      <c r="E244" s="6">
        <v>0.495</v>
      </c>
      <c r="G244" s="8" t="s">
        <v>46</v>
      </c>
      <c r="H244" s="9">
        <v>0.41700000000000004</v>
      </c>
      <c r="J244" s="11" t="s">
        <v>29</v>
      </c>
      <c r="K244" s="12">
        <v>0.27200000000000002</v>
      </c>
    </row>
    <row r="245" spans="1:11" x14ac:dyDescent="0.35">
      <c r="A245" s="93" t="s">
        <v>6</v>
      </c>
      <c r="B245" s="94">
        <v>0.52700000000000002</v>
      </c>
      <c r="C245" s="4"/>
      <c r="D245" s="5" t="s">
        <v>15</v>
      </c>
      <c r="E245" s="6">
        <v>0.49299999999999999</v>
      </c>
      <c r="G245" s="8" t="s">
        <v>20</v>
      </c>
      <c r="H245" s="9">
        <v>0.40899999999999997</v>
      </c>
      <c r="J245" s="11" t="s">
        <v>8</v>
      </c>
      <c r="K245" s="12">
        <v>0.14599999999999999</v>
      </c>
    </row>
    <row r="246" spans="1:11" x14ac:dyDescent="0.35">
      <c r="A246" s="3" t="s">
        <v>65</v>
      </c>
      <c r="C246" s="4"/>
      <c r="D246" s="3" t="s">
        <v>66</v>
      </c>
      <c r="G246" s="3" t="s">
        <v>67</v>
      </c>
      <c r="J246" s="3" t="s">
        <v>70</v>
      </c>
    </row>
    <row r="247" spans="1:11" x14ac:dyDescent="0.35">
      <c r="A247" t="s">
        <v>63</v>
      </c>
      <c r="C247" s="4"/>
    </row>
    <row r="248" spans="1:11" x14ac:dyDescent="0.35">
      <c r="C248" s="4"/>
    </row>
    <row r="249" spans="1:11" x14ac:dyDescent="0.35">
      <c r="A249" s="20" t="s">
        <v>194</v>
      </c>
      <c r="B249" s="18"/>
      <c r="C249" s="18"/>
      <c r="D249" s="19"/>
      <c r="E249" s="19"/>
      <c r="F249" s="19"/>
      <c r="G249" s="19"/>
      <c r="H249" s="19"/>
      <c r="I249" s="19"/>
      <c r="J249" s="19"/>
      <c r="K249" s="19"/>
    </row>
    <row r="250" spans="1:11" x14ac:dyDescent="0.35">
      <c r="A250" s="2" t="s">
        <v>2</v>
      </c>
      <c r="B250" s="87"/>
      <c r="C250" s="88"/>
      <c r="D250" t="s">
        <v>57</v>
      </c>
      <c r="G250" t="s">
        <v>36</v>
      </c>
      <c r="J250" t="s">
        <v>4</v>
      </c>
    </row>
    <row r="251" spans="1:11" x14ac:dyDescent="0.35">
      <c r="A251" s="93" t="s">
        <v>9</v>
      </c>
      <c r="B251" s="94">
        <v>0.57499999999999996</v>
      </c>
      <c r="C251" s="4"/>
      <c r="D251" s="5" t="s">
        <v>14</v>
      </c>
      <c r="E251" s="6">
        <v>0.41200000000000003</v>
      </c>
      <c r="G251" s="8" t="s">
        <v>10</v>
      </c>
      <c r="H251" s="9">
        <v>0.31900000000000001</v>
      </c>
      <c r="J251" s="11" t="s">
        <v>12</v>
      </c>
      <c r="K251" s="12">
        <v>0.23899999999999999</v>
      </c>
    </row>
    <row r="252" spans="1:11" x14ac:dyDescent="0.35">
      <c r="A252" s="93" t="s">
        <v>6</v>
      </c>
      <c r="B252" s="94">
        <v>0.56299999999999994</v>
      </c>
      <c r="C252" s="4"/>
      <c r="D252" s="5" t="s">
        <v>34</v>
      </c>
      <c r="E252" s="6">
        <v>0.41</v>
      </c>
      <c r="G252" s="8" t="s">
        <v>43</v>
      </c>
      <c r="H252" s="9">
        <v>0.318</v>
      </c>
      <c r="J252" s="11" t="s">
        <v>42</v>
      </c>
      <c r="K252" s="12">
        <v>0.22600000000000001</v>
      </c>
    </row>
    <row r="253" spans="1:11" x14ac:dyDescent="0.35">
      <c r="A253" s="93" t="s">
        <v>16</v>
      </c>
      <c r="B253" s="94">
        <v>0.53299999999999992</v>
      </c>
      <c r="C253" s="4"/>
      <c r="D253" s="5" t="s">
        <v>47</v>
      </c>
      <c r="E253" s="6">
        <v>0.40299999999999997</v>
      </c>
      <c r="G253" s="8" t="s">
        <v>27</v>
      </c>
      <c r="H253" s="9">
        <v>0.31</v>
      </c>
      <c r="J253" s="11" t="s">
        <v>49</v>
      </c>
      <c r="K253" s="12">
        <v>0.20800000000000002</v>
      </c>
    </row>
    <row r="254" spans="1:11" x14ac:dyDescent="0.35">
      <c r="A254" s="93" t="s">
        <v>11</v>
      </c>
      <c r="B254" s="94">
        <v>0.49399999999999999</v>
      </c>
      <c r="C254" s="4"/>
      <c r="D254" s="5" t="s">
        <v>19</v>
      </c>
      <c r="E254" s="6">
        <v>0.38500000000000001</v>
      </c>
      <c r="G254" s="8" t="s">
        <v>53</v>
      </c>
      <c r="H254" s="9">
        <v>0.309</v>
      </c>
      <c r="J254" s="11" t="s">
        <v>46</v>
      </c>
      <c r="K254" s="12">
        <v>0.20699999999999999</v>
      </c>
    </row>
    <row r="255" spans="1:11" x14ac:dyDescent="0.35">
      <c r="A255" s="93" t="s">
        <v>39</v>
      </c>
      <c r="B255" s="94">
        <v>0.48100000000000004</v>
      </c>
      <c r="C255" s="4"/>
      <c r="D255" s="5" t="s">
        <v>44</v>
      </c>
      <c r="E255" s="6">
        <v>0.36599999999999999</v>
      </c>
      <c r="G255" s="8" t="s">
        <v>8</v>
      </c>
      <c r="H255" s="9">
        <v>0.29699999999999999</v>
      </c>
      <c r="J255" s="11" t="s">
        <v>45</v>
      </c>
      <c r="K255" s="12">
        <v>0.19600000000000001</v>
      </c>
    </row>
    <row r="256" spans="1:11" x14ac:dyDescent="0.35">
      <c r="A256" s="93" t="s">
        <v>26</v>
      </c>
      <c r="B256" s="94">
        <v>0.46</v>
      </c>
      <c r="C256" s="4"/>
      <c r="D256" s="5" t="s">
        <v>22</v>
      </c>
      <c r="E256" s="6">
        <v>0.35899999999999999</v>
      </c>
      <c r="G256" s="8" t="s">
        <v>25</v>
      </c>
      <c r="H256" s="9">
        <v>0.29600000000000004</v>
      </c>
      <c r="J256" s="11" t="s">
        <v>29</v>
      </c>
      <c r="K256" s="12">
        <v>0.19399999999999998</v>
      </c>
    </row>
    <row r="257" spans="1:11" x14ac:dyDescent="0.35">
      <c r="A257" s="93" t="s">
        <v>7</v>
      </c>
      <c r="B257" s="94">
        <v>0.45899999999999996</v>
      </c>
      <c r="C257" s="4"/>
      <c r="D257" s="5" t="s">
        <v>24</v>
      </c>
      <c r="E257" s="6">
        <v>0.35700000000000004</v>
      </c>
      <c r="G257" s="8" t="s">
        <v>38</v>
      </c>
      <c r="H257" s="9">
        <v>0.28999999999999998</v>
      </c>
      <c r="J257" s="11" t="s">
        <v>20</v>
      </c>
      <c r="K257" s="12">
        <v>0.185</v>
      </c>
    </row>
    <row r="258" spans="1:11" x14ac:dyDescent="0.35">
      <c r="A258" s="93" t="s">
        <v>15</v>
      </c>
      <c r="B258" s="94">
        <v>0.44400000000000001</v>
      </c>
      <c r="C258" s="4"/>
      <c r="D258" s="5" t="s">
        <v>23</v>
      </c>
      <c r="E258" s="6">
        <v>0.34700000000000003</v>
      </c>
      <c r="G258" s="8" t="s">
        <v>30</v>
      </c>
      <c r="H258" s="9">
        <v>0.28600000000000003</v>
      </c>
      <c r="J258" s="11" t="s">
        <v>52</v>
      </c>
      <c r="K258" s="12">
        <v>0.184</v>
      </c>
    </row>
    <row r="259" spans="1:11" x14ac:dyDescent="0.35">
      <c r="A259" s="93" t="s">
        <v>3</v>
      </c>
      <c r="B259" s="94">
        <v>0.44299999999999995</v>
      </c>
      <c r="C259" s="4"/>
      <c r="D259" s="5" t="s">
        <v>21</v>
      </c>
      <c r="E259" s="6">
        <v>0.34499999999999997</v>
      </c>
      <c r="G259" s="8" t="s">
        <v>51</v>
      </c>
      <c r="H259" s="9">
        <v>0.26500000000000001</v>
      </c>
      <c r="J259" s="11" t="s">
        <v>50</v>
      </c>
      <c r="K259" s="12">
        <v>0.16899999999999998</v>
      </c>
    </row>
    <row r="260" spans="1:11" x14ac:dyDescent="0.35">
      <c r="A260" s="93" t="s">
        <v>28</v>
      </c>
      <c r="B260" s="94">
        <v>0.44299999999999995</v>
      </c>
      <c r="C260" s="4"/>
      <c r="D260" s="5" t="s">
        <v>48</v>
      </c>
      <c r="E260" s="6">
        <v>0.34499999999999997</v>
      </c>
      <c r="G260" s="8" t="s">
        <v>33</v>
      </c>
      <c r="H260" s="9">
        <v>0.26400000000000001</v>
      </c>
      <c r="J260" s="11" t="s">
        <v>5</v>
      </c>
      <c r="K260" s="12">
        <v>0.16699999999999998</v>
      </c>
    </row>
    <row r="261" spans="1:11" x14ac:dyDescent="0.35">
      <c r="A261" s="93" t="s">
        <v>35</v>
      </c>
      <c r="B261" s="94">
        <v>0.44</v>
      </c>
      <c r="C261" s="4"/>
      <c r="D261" s="5" t="s">
        <v>31</v>
      </c>
      <c r="E261" s="6">
        <v>0.33700000000000002</v>
      </c>
      <c r="G261" s="8" t="s">
        <v>37</v>
      </c>
      <c r="H261" s="9">
        <v>0.25900000000000001</v>
      </c>
      <c r="J261" s="11" t="s">
        <v>54</v>
      </c>
      <c r="K261" s="12">
        <v>0.151</v>
      </c>
    </row>
    <row r="262" spans="1:11" x14ac:dyDescent="0.35">
      <c r="A262" s="93" t="s">
        <v>13</v>
      </c>
      <c r="B262" s="94">
        <v>0.43099999999999999</v>
      </c>
      <c r="C262" s="4"/>
      <c r="D262" s="5" t="s">
        <v>40</v>
      </c>
      <c r="E262" s="6">
        <v>0.33100000000000002</v>
      </c>
      <c r="G262" s="8" t="s">
        <v>55</v>
      </c>
      <c r="H262" s="9">
        <v>0.25</v>
      </c>
      <c r="J262" s="11" t="s">
        <v>56</v>
      </c>
      <c r="K262" s="12">
        <v>0.13300000000000001</v>
      </c>
    </row>
    <row r="263" spans="1:11" x14ac:dyDescent="0.35">
      <c r="A263" s="93" t="s">
        <v>18</v>
      </c>
      <c r="B263" s="94">
        <v>0.42499999999999999</v>
      </c>
      <c r="C263" s="4"/>
      <c r="D263" s="5" t="s">
        <v>17</v>
      </c>
      <c r="E263" s="6">
        <v>0.32899999999999996</v>
      </c>
      <c r="G263" s="8" t="s">
        <v>41</v>
      </c>
      <c r="H263" s="9">
        <v>0.247</v>
      </c>
      <c r="J263" s="11" t="s">
        <v>32</v>
      </c>
      <c r="K263" s="12">
        <v>1.9E-2</v>
      </c>
    </row>
    <row r="264" spans="1:11" x14ac:dyDescent="0.35">
      <c r="A264" s="3" t="s">
        <v>65</v>
      </c>
      <c r="C264" s="4"/>
      <c r="D264" s="3" t="s">
        <v>66</v>
      </c>
      <c r="G264" s="3" t="s">
        <v>67</v>
      </c>
      <c r="J264" s="3" t="s">
        <v>73</v>
      </c>
    </row>
    <row r="265" spans="1:11" x14ac:dyDescent="0.35">
      <c r="A265" t="s">
        <v>72</v>
      </c>
      <c r="C265" s="4"/>
    </row>
    <row r="266" spans="1:11" x14ac:dyDescent="0.35">
      <c r="C266" s="4"/>
    </row>
    <row r="267" spans="1:11" x14ac:dyDescent="0.35">
      <c r="A267" s="20" t="s">
        <v>195</v>
      </c>
      <c r="B267" s="18"/>
      <c r="C267" s="18"/>
      <c r="D267" s="19"/>
      <c r="E267" s="19"/>
      <c r="F267" s="19"/>
      <c r="G267" s="19"/>
      <c r="H267" s="19"/>
      <c r="I267" s="19"/>
      <c r="J267" s="19"/>
      <c r="K267" s="19"/>
    </row>
    <row r="268" spans="1:11" x14ac:dyDescent="0.35">
      <c r="A268" s="2" t="s">
        <v>2</v>
      </c>
      <c r="B268" s="87"/>
      <c r="C268" s="88"/>
      <c r="D268" t="s">
        <v>57</v>
      </c>
      <c r="G268" t="s">
        <v>36</v>
      </c>
      <c r="J268" t="s">
        <v>4</v>
      </c>
    </row>
    <row r="269" spans="1:11" x14ac:dyDescent="0.35">
      <c r="A269" s="93" t="s">
        <v>6</v>
      </c>
      <c r="B269" s="94">
        <v>0.92299999999999993</v>
      </c>
      <c r="C269" s="4"/>
      <c r="D269" s="5" t="s">
        <v>48</v>
      </c>
      <c r="E269" s="6">
        <v>0.56399999999999995</v>
      </c>
      <c r="G269" s="8" t="s">
        <v>41</v>
      </c>
      <c r="H269" s="9">
        <v>0.44</v>
      </c>
      <c r="J269" s="11" t="s">
        <v>42</v>
      </c>
      <c r="K269" s="12">
        <v>0.36</v>
      </c>
    </row>
    <row r="270" spans="1:11" x14ac:dyDescent="0.35">
      <c r="A270" s="93" t="s">
        <v>15</v>
      </c>
      <c r="B270" s="94">
        <v>0.75099999999999989</v>
      </c>
      <c r="C270" s="4"/>
      <c r="D270" s="5" t="s">
        <v>8</v>
      </c>
      <c r="E270" s="6">
        <v>0.55700000000000005</v>
      </c>
      <c r="G270" s="8" t="s">
        <v>7</v>
      </c>
      <c r="H270" s="9">
        <v>0.43799999999999994</v>
      </c>
      <c r="J270" s="11" t="s">
        <v>27</v>
      </c>
      <c r="K270" s="12">
        <v>0.34399999999999997</v>
      </c>
    </row>
    <row r="271" spans="1:11" x14ac:dyDescent="0.35">
      <c r="A271" s="93" t="s">
        <v>11</v>
      </c>
      <c r="B271" s="94">
        <v>0.74400000000000011</v>
      </c>
      <c r="C271" s="4"/>
      <c r="D271" s="5" t="s">
        <v>5</v>
      </c>
      <c r="E271" s="6">
        <v>0.55200000000000005</v>
      </c>
      <c r="G271" s="8" t="s">
        <v>52</v>
      </c>
      <c r="H271" s="9">
        <v>0.42499999999999999</v>
      </c>
      <c r="J271" s="11" t="s">
        <v>20</v>
      </c>
      <c r="K271" s="12">
        <v>0.34200000000000003</v>
      </c>
    </row>
    <row r="272" spans="1:11" x14ac:dyDescent="0.35">
      <c r="A272" s="93" t="s">
        <v>10</v>
      </c>
      <c r="B272" s="94">
        <v>0.72099999999999997</v>
      </c>
      <c r="C272" s="4"/>
      <c r="D272" s="5" t="s">
        <v>13</v>
      </c>
      <c r="E272" s="6">
        <v>0.54600000000000004</v>
      </c>
      <c r="G272" s="8" t="s">
        <v>56</v>
      </c>
      <c r="H272" s="9">
        <v>0.42399999999999999</v>
      </c>
      <c r="J272" s="11" t="s">
        <v>14</v>
      </c>
      <c r="K272" s="12">
        <v>0.32200000000000001</v>
      </c>
    </row>
    <row r="273" spans="1:15" x14ac:dyDescent="0.35">
      <c r="A273" s="93" t="s">
        <v>9</v>
      </c>
      <c r="B273" s="94">
        <v>0.69499999999999995</v>
      </c>
      <c r="C273" s="4"/>
      <c r="D273" s="5" t="s">
        <v>26</v>
      </c>
      <c r="E273" s="6">
        <v>0.54299999999999993</v>
      </c>
      <c r="G273" s="8" t="s">
        <v>50</v>
      </c>
      <c r="H273" s="9">
        <v>0.42</v>
      </c>
      <c r="J273" s="11" t="s">
        <v>55</v>
      </c>
      <c r="K273" s="12">
        <v>0.307</v>
      </c>
    </row>
    <row r="274" spans="1:15" x14ac:dyDescent="0.35">
      <c r="A274" s="93" t="s">
        <v>30</v>
      </c>
      <c r="B274" s="94">
        <v>0.67799999999999994</v>
      </c>
      <c r="C274" s="4"/>
      <c r="D274" s="5" t="s">
        <v>47</v>
      </c>
      <c r="E274" s="6">
        <v>0.54</v>
      </c>
      <c r="G274" s="8" t="s">
        <v>31</v>
      </c>
      <c r="H274" s="9">
        <v>0.41499999999999998</v>
      </c>
      <c r="J274" s="11" t="s">
        <v>38</v>
      </c>
      <c r="K274" s="12">
        <v>0.29199999999999998</v>
      </c>
    </row>
    <row r="275" spans="1:15" x14ac:dyDescent="0.35">
      <c r="A275" s="93" t="s">
        <v>22</v>
      </c>
      <c r="B275" s="94">
        <v>0.66500000000000004</v>
      </c>
      <c r="C275" s="4"/>
      <c r="D275" s="5" t="s">
        <v>43</v>
      </c>
      <c r="E275" s="6">
        <v>0.52600000000000002</v>
      </c>
      <c r="G275" s="8" t="s">
        <v>49</v>
      </c>
      <c r="H275" s="9">
        <v>0.40600000000000003</v>
      </c>
      <c r="J275" s="11" t="s">
        <v>51</v>
      </c>
      <c r="K275" s="12">
        <v>0.28999999999999998</v>
      </c>
    </row>
    <row r="276" spans="1:15" x14ac:dyDescent="0.35">
      <c r="A276" s="93" t="s">
        <v>21</v>
      </c>
      <c r="B276" s="94">
        <v>0.63500000000000001</v>
      </c>
      <c r="C276" s="4"/>
      <c r="D276" s="5" t="s">
        <v>24</v>
      </c>
      <c r="E276" s="6">
        <v>0.51900000000000002</v>
      </c>
      <c r="G276" s="8" t="s">
        <v>53</v>
      </c>
      <c r="H276" s="9">
        <v>0.39899999999999997</v>
      </c>
      <c r="J276" s="11" t="s">
        <v>44</v>
      </c>
      <c r="K276" s="12">
        <v>0.248</v>
      </c>
    </row>
    <row r="277" spans="1:15" x14ac:dyDescent="0.35">
      <c r="A277" s="93" t="s">
        <v>28</v>
      </c>
      <c r="B277" s="94">
        <v>0.59899999999999998</v>
      </c>
      <c r="C277" s="4"/>
      <c r="D277" s="5" t="s">
        <v>39</v>
      </c>
      <c r="E277" s="6">
        <v>0.51</v>
      </c>
      <c r="G277" s="8" t="s">
        <v>29</v>
      </c>
      <c r="H277" s="9">
        <v>0.39799999999999996</v>
      </c>
      <c r="J277" s="11" t="s">
        <v>54</v>
      </c>
      <c r="K277" s="12">
        <v>0.221</v>
      </c>
    </row>
    <row r="278" spans="1:15" x14ac:dyDescent="0.35">
      <c r="A278" s="93" t="s">
        <v>12</v>
      </c>
      <c r="B278" s="94">
        <v>0.59399999999999997</v>
      </c>
      <c r="C278" s="4"/>
      <c r="D278" s="5" t="s">
        <v>3</v>
      </c>
      <c r="E278" s="6">
        <v>0.499</v>
      </c>
      <c r="G278" s="8" t="s">
        <v>23</v>
      </c>
      <c r="H278" s="9">
        <v>0.39299999999999996</v>
      </c>
      <c r="J278" s="11" t="s">
        <v>17</v>
      </c>
      <c r="K278" s="12">
        <v>0.17300000000000001</v>
      </c>
    </row>
    <row r="279" spans="1:15" x14ac:dyDescent="0.35">
      <c r="A279" s="93" t="s">
        <v>16</v>
      </c>
      <c r="B279" s="94">
        <v>0.58299999999999996</v>
      </c>
      <c r="C279" s="4"/>
      <c r="D279" s="5" t="s">
        <v>33</v>
      </c>
      <c r="E279" s="6">
        <v>0.48899999999999999</v>
      </c>
      <c r="G279" s="8" t="s">
        <v>46</v>
      </c>
      <c r="H279" s="9">
        <v>0.38600000000000001</v>
      </c>
      <c r="J279" s="11" t="s">
        <v>37</v>
      </c>
      <c r="K279" s="12">
        <v>0.16</v>
      </c>
    </row>
    <row r="280" spans="1:15" x14ac:dyDescent="0.35">
      <c r="A280" s="93" t="s">
        <v>18</v>
      </c>
      <c r="B280" s="94">
        <v>0.57299999999999995</v>
      </c>
      <c r="C280" s="4"/>
      <c r="D280" s="5" t="s">
        <v>34</v>
      </c>
      <c r="E280" s="6">
        <v>0.47200000000000003</v>
      </c>
      <c r="G280" s="8" t="s">
        <v>35</v>
      </c>
      <c r="H280" s="9">
        <v>0.38200000000000001</v>
      </c>
      <c r="J280" s="11" t="s">
        <v>25</v>
      </c>
      <c r="K280" s="12">
        <v>0.115</v>
      </c>
    </row>
    <row r="281" spans="1:15" x14ac:dyDescent="0.35">
      <c r="A281" s="93" t="s">
        <v>19</v>
      </c>
      <c r="B281" s="94">
        <v>0.56799999999999995</v>
      </c>
      <c r="C281" s="4"/>
      <c r="D281" s="5" t="s">
        <v>40</v>
      </c>
      <c r="E281" s="6">
        <v>0.45500000000000002</v>
      </c>
      <c r="G281" s="8" t="s">
        <v>45</v>
      </c>
      <c r="H281" s="9">
        <v>0.36499999999999999</v>
      </c>
      <c r="J281" s="11" t="s">
        <v>32</v>
      </c>
      <c r="K281" s="12">
        <v>0.113</v>
      </c>
    </row>
    <row r="282" spans="1:15" x14ac:dyDescent="0.35">
      <c r="A282" s="3" t="s">
        <v>65</v>
      </c>
      <c r="C282" s="4"/>
      <c r="D282" s="3" t="s">
        <v>66</v>
      </c>
      <c r="G282" s="3" t="s">
        <v>67</v>
      </c>
      <c r="J282" s="3" t="s">
        <v>261</v>
      </c>
    </row>
    <row r="284" spans="1:15" ht="27" customHeight="1" x14ac:dyDescent="0.35">
      <c r="A284" s="81" t="s">
        <v>262</v>
      </c>
      <c r="B284" s="22"/>
      <c r="C284" s="1"/>
    </row>
    <row r="285" spans="1:15" ht="18.649999999999999" customHeight="1" x14ac:dyDescent="0.35">
      <c r="A285" s="20" t="s">
        <v>58</v>
      </c>
      <c r="B285" s="18"/>
      <c r="C285" s="18"/>
      <c r="D285" s="19"/>
      <c r="E285" s="19"/>
      <c r="F285" s="19"/>
      <c r="G285" s="19"/>
      <c r="H285" s="19"/>
      <c r="I285" s="19"/>
      <c r="J285" s="19"/>
      <c r="K285" s="19"/>
    </row>
    <row r="286" spans="1:15" s="14" customFormat="1" x14ac:dyDescent="0.35">
      <c r="A286" s="17" t="s">
        <v>2</v>
      </c>
      <c r="B286" s="15"/>
      <c r="C286" s="16"/>
      <c r="D286" s="14" t="s">
        <v>57</v>
      </c>
      <c r="G286" s="14" t="s">
        <v>36</v>
      </c>
      <c r="J286" s="14" t="s">
        <v>4</v>
      </c>
      <c r="O286" s="16"/>
    </row>
    <row r="287" spans="1:15" x14ac:dyDescent="0.35">
      <c r="A287" s="93" t="s">
        <v>3</v>
      </c>
      <c r="B287" s="94">
        <v>0.63600000000000001</v>
      </c>
      <c r="C287" s="4"/>
      <c r="D287" s="5" t="s">
        <v>26</v>
      </c>
      <c r="E287" s="6">
        <v>0.53299999999999992</v>
      </c>
      <c r="G287" s="8" t="s">
        <v>15</v>
      </c>
      <c r="H287" s="9">
        <v>0.496</v>
      </c>
      <c r="J287" s="11" t="s">
        <v>41</v>
      </c>
      <c r="K287" s="12">
        <v>0.43200000000000005</v>
      </c>
      <c r="O287" s="3"/>
    </row>
    <row r="288" spans="1:15" x14ac:dyDescent="0.35">
      <c r="A288" s="93" t="s">
        <v>8</v>
      </c>
      <c r="B288" s="94">
        <v>0.63200000000000001</v>
      </c>
      <c r="C288" s="4"/>
      <c r="D288" s="5" t="s">
        <v>18</v>
      </c>
      <c r="E288" s="6">
        <v>0.53299999999999992</v>
      </c>
      <c r="G288" s="8" t="s">
        <v>48</v>
      </c>
      <c r="H288" s="9">
        <v>0.49099999999999999</v>
      </c>
      <c r="J288" s="11" t="s">
        <v>31</v>
      </c>
      <c r="K288" s="12">
        <v>0.41799999999999998</v>
      </c>
      <c r="O288" s="4"/>
    </row>
    <row r="289" spans="1:15" x14ac:dyDescent="0.35">
      <c r="A289" s="93" t="s">
        <v>12</v>
      </c>
      <c r="B289" s="94">
        <v>0.60399999999999998</v>
      </c>
      <c r="C289" s="4"/>
      <c r="D289" s="5" t="s">
        <v>10</v>
      </c>
      <c r="E289" s="6">
        <v>0.52900000000000003</v>
      </c>
      <c r="G289" s="8" t="s">
        <v>49</v>
      </c>
      <c r="H289" s="9">
        <v>0.48599999999999999</v>
      </c>
      <c r="J289" s="11" t="s">
        <v>35</v>
      </c>
      <c r="K289" s="12">
        <v>0.41100000000000003</v>
      </c>
      <c r="O289" s="4"/>
    </row>
    <row r="290" spans="1:15" x14ac:dyDescent="0.35">
      <c r="A290" s="93" t="s">
        <v>16</v>
      </c>
      <c r="B290" s="94">
        <v>0.58899999999999997</v>
      </c>
      <c r="C290" s="4"/>
      <c r="D290" s="5" t="s">
        <v>30</v>
      </c>
      <c r="E290" s="6">
        <v>0.52600000000000002</v>
      </c>
      <c r="G290" s="8" t="s">
        <v>21</v>
      </c>
      <c r="H290" s="9">
        <v>0.47899999999999998</v>
      </c>
      <c r="J290" s="11" t="s">
        <v>33</v>
      </c>
      <c r="K290" s="12">
        <v>0.40799999999999997</v>
      </c>
      <c r="O290" s="4"/>
    </row>
    <row r="291" spans="1:15" x14ac:dyDescent="0.35">
      <c r="A291" s="93" t="s">
        <v>9</v>
      </c>
      <c r="B291" s="94">
        <v>0.58899999999999997</v>
      </c>
      <c r="C291" s="4"/>
      <c r="D291" s="5" t="s">
        <v>37</v>
      </c>
      <c r="E291" s="6">
        <v>0.52600000000000002</v>
      </c>
      <c r="G291" s="8" t="s">
        <v>47</v>
      </c>
      <c r="H291" s="9">
        <v>0.47799999999999998</v>
      </c>
      <c r="J291" s="11" t="s">
        <v>56</v>
      </c>
      <c r="K291" s="12">
        <v>0.40399999999999997</v>
      </c>
      <c r="O291" s="4"/>
    </row>
    <row r="292" spans="1:15" x14ac:dyDescent="0.35">
      <c r="A292" s="93" t="s">
        <v>11</v>
      </c>
      <c r="B292" s="94">
        <v>0.58599999999999997</v>
      </c>
      <c r="C292" s="4"/>
      <c r="D292" s="5" t="s">
        <v>34</v>
      </c>
      <c r="E292" s="6">
        <v>0.52400000000000002</v>
      </c>
      <c r="G292" s="8" t="s">
        <v>52</v>
      </c>
      <c r="H292" s="9">
        <v>0.47499999999999998</v>
      </c>
      <c r="J292" s="11" t="s">
        <v>29</v>
      </c>
      <c r="K292" s="12">
        <v>0.35899999999999999</v>
      </c>
      <c r="O292" s="4"/>
    </row>
    <row r="293" spans="1:15" x14ac:dyDescent="0.35">
      <c r="A293" s="93" t="s">
        <v>13</v>
      </c>
      <c r="B293" s="94">
        <v>0.58499999999999996</v>
      </c>
      <c r="C293" s="4"/>
      <c r="D293" s="5" t="s">
        <v>38</v>
      </c>
      <c r="E293" s="6">
        <v>0.51700000000000002</v>
      </c>
      <c r="G293" s="8" t="s">
        <v>14</v>
      </c>
      <c r="H293" s="9">
        <v>0.46500000000000002</v>
      </c>
      <c r="J293" s="11" t="s">
        <v>46</v>
      </c>
      <c r="K293" s="12">
        <v>0.34600000000000003</v>
      </c>
      <c r="O293" s="4"/>
    </row>
    <row r="294" spans="1:15" x14ac:dyDescent="0.35">
      <c r="A294" s="93" t="s">
        <v>19</v>
      </c>
      <c r="B294" s="94">
        <v>0.57299999999999995</v>
      </c>
      <c r="C294" s="4"/>
      <c r="D294" s="5" t="s">
        <v>22</v>
      </c>
      <c r="E294" s="6">
        <v>0.51600000000000001</v>
      </c>
      <c r="G294" s="8" t="s">
        <v>42</v>
      </c>
      <c r="H294" s="9">
        <v>0.45899999999999996</v>
      </c>
      <c r="J294" s="11" t="s">
        <v>50</v>
      </c>
      <c r="K294" s="12">
        <v>0.33600000000000002</v>
      </c>
      <c r="O294" s="4"/>
    </row>
    <row r="295" spans="1:15" x14ac:dyDescent="0.35">
      <c r="A295" s="93" t="s">
        <v>23</v>
      </c>
      <c r="B295" s="94">
        <v>0.56999999999999995</v>
      </c>
      <c r="C295" s="4"/>
      <c r="D295" s="5" t="s">
        <v>6</v>
      </c>
      <c r="E295" s="6">
        <v>0.51600000000000001</v>
      </c>
      <c r="G295" s="8" t="s">
        <v>53</v>
      </c>
      <c r="H295" s="9">
        <v>0.45399999999999996</v>
      </c>
      <c r="J295" s="11" t="s">
        <v>44</v>
      </c>
      <c r="K295" s="12">
        <v>0.30099999999999999</v>
      </c>
      <c r="O295" s="4"/>
    </row>
    <row r="296" spans="1:15" x14ac:dyDescent="0.35">
      <c r="A296" s="93" t="s">
        <v>7</v>
      </c>
      <c r="B296" s="94">
        <v>0.56100000000000005</v>
      </c>
      <c r="C296" s="4"/>
      <c r="D296" s="5" t="s">
        <v>5</v>
      </c>
      <c r="E296" s="6">
        <v>0.51500000000000001</v>
      </c>
      <c r="G296" s="8" t="s">
        <v>54</v>
      </c>
      <c r="H296" s="9">
        <v>0.44900000000000001</v>
      </c>
      <c r="J296" s="11" t="s">
        <v>20</v>
      </c>
      <c r="K296" s="12">
        <v>0.25800000000000001</v>
      </c>
      <c r="O296" s="4"/>
    </row>
    <row r="297" spans="1:15" x14ac:dyDescent="0.35">
      <c r="A297" s="93" t="s">
        <v>27</v>
      </c>
      <c r="B297" s="94">
        <v>0.55700000000000005</v>
      </c>
      <c r="C297" s="4"/>
      <c r="D297" s="5" t="s">
        <v>40</v>
      </c>
      <c r="E297" s="6">
        <v>0.51200000000000001</v>
      </c>
      <c r="G297" s="8" t="s">
        <v>51</v>
      </c>
      <c r="H297" s="9">
        <v>0.441</v>
      </c>
      <c r="J297" s="11" t="s">
        <v>25</v>
      </c>
      <c r="K297" s="12">
        <v>0.25600000000000001</v>
      </c>
      <c r="O297" s="4"/>
    </row>
    <row r="298" spans="1:15" x14ac:dyDescent="0.35">
      <c r="A298" s="93" t="s">
        <v>32</v>
      </c>
      <c r="B298" s="94">
        <v>0.55600000000000005</v>
      </c>
      <c r="C298" s="4"/>
      <c r="D298" s="5" t="s">
        <v>45</v>
      </c>
      <c r="E298" s="6">
        <v>0.50900000000000001</v>
      </c>
      <c r="G298" s="8" t="s">
        <v>39</v>
      </c>
      <c r="H298" s="9">
        <v>0.43799999999999994</v>
      </c>
      <c r="J298" s="11" t="s">
        <v>55</v>
      </c>
      <c r="K298" s="12">
        <v>0.20300000000000001</v>
      </c>
      <c r="O298" s="4"/>
    </row>
    <row r="299" spans="1:15" x14ac:dyDescent="0.35">
      <c r="A299" s="93" t="s">
        <v>24</v>
      </c>
      <c r="B299" s="94">
        <v>0.55299999999999994</v>
      </c>
      <c r="C299" s="4"/>
      <c r="D299" s="5" t="s">
        <v>28</v>
      </c>
      <c r="E299" s="6">
        <v>0.50900000000000001</v>
      </c>
      <c r="G299" s="23" t="s">
        <v>67</v>
      </c>
      <c r="J299" s="11" t="s">
        <v>17</v>
      </c>
      <c r="K299" s="12">
        <v>1.6E-2</v>
      </c>
      <c r="O299" s="4"/>
    </row>
    <row r="300" spans="1:15" x14ac:dyDescent="0.35">
      <c r="A300" s="23" t="s">
        <v>65</v>
      </c>
      <c r="C300" s="4"/>
      <c r="D300" s="5" t="s">
        <v>43</v>
      </c>
      <c r="E300" s="6">
        <v>0.50900000000000001</v>
      </c>
      <c r="J300" s="23" t="s">
        <v>68</v>
      </c>
      <c r="O300" s="3"/>
    </row>
    <row r="301" spans="1:15" x14ac:dyDescent="0.35">
      <c r="C301" s="4"/>
      <c r="D301" s="23" t="s">
        <v>66</v>
      </c>
      <c r="O301" s="4"/>
    </row>
    <row r="302" spans="1:15" x14ac:dyDescent="0.35">
      <c r="A302" s="21" t="s">
        <v>60</v>
      </c>
      <c r="C302" s="4"/>
      <c r="O302" s="4"/>
    </row>
    <row r="303" spans="1:15" x14ac:dyDescent="0.35">
      <c r="C303" s="4"/>
      <c r="O303" s="4"/>
    </row>
    <row r="304" spans="1:15" x14ac:dyDescent="0.35">
      <c r="A304" s="20" t="s">
        <v>59</v>
      </c>
      <c r="B304" s="18"/>
      <c r="C304" s="18"/>
      <c r="D304" s="19"/>
      <c r="E304" s="19"/>
      <c r="F304" s="19"/>
      <c r="G304" s="19"/>
      <c r="H304" s="19"/>
      <c r="I304" s="19"/>
      <c r="J304" s="19"/>
      <c r="K304" s="19"/>
      <c r="O304" s="4"/>
    </row>
    <row r="305" spans="1:15" x14ac:dyDescent="0.35">
      <c r="A305" s="17" t="s">
        <v>2</v>
      </c>
      <c r="B305" s="15"/>
      <c r="C305" s="16"/>
      <c r="D305" s="14" t="s">
        <v>57</v>
      </c>
      <c r="E305" s="14"/>
      <c r="F305" s="14"/>
      <c r="G305" s="14" t="s">
        <v>36</v>
      </c>
      <c r="H305" s="14"/>
      <c r="I305" s="14"/>
      <c r="J305" s="14" t="s">
        <v>4</v>
      </c>
      <c r="K305" s="14"/>
      <c r="O305" s="4"/>
    </row>
    <row r="306" spans="1:15" x14ac:dyDescent="0.35">
      <c r="A306" s="93" t="s">
        <v>5</v>
      </c>
      <c r="B306" s="95">
        <v>6148.74</v>
      </c>
      <c r="C306" s="4"/>
      <c r="D306" s="5" t="s">
        <v>23</v>
      </c>
      <c r="E306" s="7">
        <v>4694.59</v>
      </c>
      <c r="G306" s="8" t="s">
        <v>7</v>
      </c>
      <c r="H306" s="10">
        <v>4022.2550000000001</v>
      </c>
      <c r="J306" s="11" t="s">
        <v>56</v>
      </c>
      <c r="K306" s="13">
        <v>3626</v>
      </c>
      <c r="O306" s="4"/>
    </row>
    <row r="307" spans="1:15" x14ac:dyDescent="0.35">
      <c r="A307" s="93" t="s">
        <v>10</v>
      </c>
      <c r="B307" s="95">
        <v>6003.76</v>
      </c>
      <c r="C307" s="4"/>
      <c r="D307" s="5" t="s">
        <v>15</v>
      </c>
      <c r="E307" s="7">
        <v>4675.74</v>
      </c>
      <c r="G307" s="8" t="s">
        <v>33</v>
      </c>
      <c r="H307" s="10">
        <v>3998.12</v>
      </c>
      <c r="J307" s="11" t="s">
        <v>44</v>
      </c>
      <c r="K307" s="13">
        <v>3525.6</v>
      </c>
      <c r="O307" s="4"/>
    </row>
    <row r="308" spans="1:15" x14ac:dyDescent="0.35">
      <c r="A308" s="93" t="s">
        <v>14</v>
      </c>
      <c r="B308" s="95">
        <v>5806.4949999999999</v>
      </c>
      <c r="C308" s="4"/>
      <c r="D308" s="5" t="s">
        <v>41</v>
      </c>
      <c r="E308" s="7">
        <v>4646.6350000000002</v>
      </c>
      <c r="G308" s="8" t="s">
        <v>43</v>
      </c>
      <c r="H308" s="10">
        <v>3989</v>
      </c>
      <c r="J308" s="11" t="s">
        <v>53</v>
      </c>
      <c r="K308" s="13">
        <v>3489.04</v>
      </c>
      <c r="O308" s="4"/>
    </row>
    <row r="309" spans="1:15" x14ac:dyDescent="0.35">
      <c r="A309" s="93" t="s">
        <v>17</v>
      </c>
      <c r="B309" s="95">
        <v>5741.0349999999999</v>
      </c>
      <c r="C309" s="4"/>
      <c r="D309" s="5" t="s">
        <v>18</v>
      </c>
      <c r="E309" s="7">
        <v>4630</v>
      </c>
      <c r="G309" s="8" t="s">
        <v>35</v>
      </c>
      <c r="H309" s="10">
        <v>3915</v>
      </c>
      <c r="J309" s="11" t="s">
        <v>30</v>
      </c>
      <c r="K309" s="13">
        <v>3337</v>
      </c>
      <c r="O309" s="4"/>
    </row>
    <row r="310" spans="1:15" x14ac:dyDescent="0.35">
      <c r="A310" s="93" t="s">
        <v>12</v>
      </c>
      <c r="B310" s="95">
        <v>5696.34</v>
      </c>
      <c r="C310" s="4"/>
      <c r="D310" s="5" t="s">
        <v>22</v>
      </c>
      <c r="E310" s="7">
        <v>4540.4350000000004</v>
      </c>
      <c r="G310" s="8" t="s">
        <v>46</v>
      </c>
      <c r="H310" s="10">
        <v>3906</v>
      </c>
      <c r="J310" s="11" t="s">
        <v>6</v>
      </c>
      <c r="K310" s="13">
        <v>3238.34</v>
      </c>
      <c r="O310" s="4"/>
    </row>
    <row r="311" spans="1:15" x14ac:dyDescent="0.35">
      <c r="A311" s="93" t="s">
        <v>20</v>
      </c>
      <c r="B311" s="95">
        <v>5540.42</v>
      </c>
      <c r="C311" s="4"/>
      <c r="D311" s="5" t="s">
        <v>45</v>
      </c>
      <c r="E311" s="7">
        <v>4444.22</v>
      </c>
      <c r="G311" s="8" t="s">
        <v>42</v>
      </c>
      <c r="H311" s="10">
        <v>3905.4</v>
      </c>
      <c r="J311" s="11" t="s">
        <v>31</v>
      </c>
      <c r="K311" s="13">
        <v>3185.22</v>
      </c>
      <c r="O311" s="3"/>
    </row>
    <row r="312" spans="1:15" x14ac:dyDescent="0.35">
      <c r="A312" s="93" t="s">
        <v>19</v>
      </c>
      <c r="B312" s="95">
        <v>5508</v>
      </c>
      <c r="C312" s="4"/>
      <c r="D312" s="5" t="s">
        <v>32</v>
      </c>
      <c r="E312" s="7">
        <v>4413.585</v>
      </c>
      <c r="G312" s="8" t="s">
        <v>24</v>
      </c>
      <c r="H312" s="10">
        <v>3872.65</v>
      </c>
      <c r="J312" s="11" t="s">
        <v>40</v>
      </c>
      <c r="K312" s="13">
        <v>3116.32</v>
      </c>
      <c r="O312" s="4"/>
    </row>
    <row r="313" spans="1:15" x14ac:dyDescent="0.35">
      <c r="A313" s="93" t="s">
        <v>25</v>
      </c>
      <c r="B313" s="95">
        <v>5435.48</v>
      </c>
      <c r="C313" s="4"/>
      <c r="D313" s="5" t="s">
        <v>38</v>
      </c>
      <c r="E313" s="7">
        <v>4360.3450000000003</v>
      </c>
      <c r="G313" s="8" t="s">
        <v>28</v>
      </c>
      <c r="H313" s="10">
        <v>3802.3</v>
      </c>
      <c r="J313" s="11" t="s">
        <v>21</v>
      </c>
      <c r="K313" s="13">
        <v>3082.165</v>
      </c>
      <c r="O313" s="4"/>
    </row>
    <row r="314" spans="1:15" x14ac:dyDescent="0.35">
      <c r="A314" s="93" t="s">
        <v>11</v>
      </c>
      <c r="B314" s="95">
        <v>5435</v>
      </c>
      <c r="C314" s="4"/>
      <c r="D314" s="5" t="s">
        <v>16</v>
      </c>
      <c r="E314" s="7">
        <v>4259.45</v>
      </c>
      <c r="G314" s="8" t="s">
        <v>8</v>
      </c>
      <c r="H314" s="10">
        <v>3773.5</v>
      </c>
      <c r="J314" s="11" t="s">
        <v>51</v>
      </c>
      <c r="K314" s="13">
        <v>2973.4549999999999</v>
      </c>
      <c r="O314" s="4"/>
    </row>
    <row r="315" spans="1:15" x14ac:dyDescent="0.35">
      <c r="A315" s="93" t="s">
        <v>29</v>
      </c>
      <c r="B315" s="95">
        <v>5389.5</v>
      </c>
      <c r="C315" s="4"/>
      <c r="D315" s="5" t="s">
        <v>50</v>
      </c>
      <c r="E315" s="7">
        <v>4177.88</v>
      </c>
      <c r="G315" s="8" t="s">
        <v>49</v>
      </c>
      <c r="H315" s="10">
        <v>3750</v>
      </c>
      <c r="J315" s="11" t="s">
        <v>26</v>
      </c>
      <c r="K315" s="13">
        <v>2900</v>
      </c>
      <c r="O315" s="4"/>
    </row>
    <row r="316" spans="1:15" x14ac:dyDescent="0.35">
      <c r="A316" s="93" t="s">
        <v>27</v>
      </c>
      <c r="B316" s="95">
        <v>5332.64</v>
      </c>
      <c r="C316" s="4"/>
      <c r="D316" s="5" t="s">
        <v>39</v>
      </c>
      <c r="E316" s="7">
        <v>4119.37</v>
      </c>
      <c r="G316" s="8" t="s">
        <v>47</v>
      </c>
      <c r="H316" s="10">
        <v>3710.91</v>
      </c>
      <c r="J316" s="11" t="s">
        <v>54</v>
      </c>
      <c r="K316" s="13">
        <v>2891.1350000000002</v>
      </c>
      <c r="O316" s="4"/>
    </row>
    <row r="317" spans="1:15" x14ac:dyDescent="0.35">
      <c r="A317" s="93" t="s">
        <v>3</v>
      </c>
      <c r="B317" s="95">
        <v>5234.3599999999997</v>
      </c>
      <c r="C317" s="4"/>
      <c r="D317" s="5" t="s">
        <v>34</v>
      </c>
      <c r="E317" s="7">
        <v>4074</v>
      </c>
      <c r="G317" s="8" t="s">
        <v>52</v>
      </c>
      <c r="H317" s="10">
        <v>3671.5</v>
      </c>
      <c r="J317" s="11" t="s">
        <v>37</v>
      </c>
      <c r="K317" s="13">
        <v>2859.92</v>
      </c>
      <c r="O317" s="4"/>
    </row>
    <row r="318" spans="1:15" x14ac:dyDescent="0.35">
      <c r="A318" s="93" t="s">
        <v>13</v>
      </c>
      <c r="B318" s="95">
        <v>5056.8100000000004</v>
      </c>
      <c r="C318" s="4"/>
      <c r="D318" s="5" t="s">
        <v>9</v>
      </c>
      <c r="E318" s="7">
        <v>4036.76</v>
      </c>
      <c r="G318" s="8" t="s">
        <v>55</v>
      </c>
      <c r="H318" s="10">
        <v>3646.1</v>
      </c>
      <c r="J318" s="11" t="s">
        <v>48</v>
      </c>
      <c r="K318" s="13">
        <v>2738.36</v>
      </c>
      <c r="O318" s="4"/>
    </row>
    <row r="319" spans="1:15" x14ac:dyDescent="0.35">
      <c r="A319" s="23" t="s">
        <v>65</v>
      </c>
      <c r="C319" s="4"/>
      <c r="D319" s="23" t="s">
        <v>66</v>
      </c>
      <c r="G319" s="23" t="s">
        <v>67</v>
      </c>
      <c r="J319" s="23" t="s">
        <v>69</v>
      </c>
      <c r="O319" s="4"/>
    </row>
    <row r="320" spans="1:15" x14ac:dyDescent="0.35">
      <c r="A320" s="21" t="s">
        <v>61</v>
      </c>
      <c r="C320" s="4"/>
      <c r="O320" s="4"/>
    </row>
    <row r="321" spans="1:15" x14ac:dyDescent="0.35">
      <c r="C321" s="4"/>
      <c r="O321" s="4"/>
    </row>
    <row r="322" spans="1:15" x14ac:dyDescent="0.35">
      <c r="A322" s="20" t="s">
        <v>62</v>
      </c>
      <c r="B322" s="18"/>
      <c r="C322" s="18"/>
      <c r="D322" s="19"/>
      <c r="E322" s="19"/>
      <c r="F322" s="19"/>
      <c r="G322" s="19"/>
      <c r="H322" s="19"/>
      <c r="I322" s="19"/>
      <c r="J322" s="19"/>
      <c r="K322" s="19"/>
      <c r="O322" s="4"/>
    </row>
    <row r="323" spans="1:15" x14ac:dyDescent="0.35">
      <c r="A323" s="17" t="s">
        <v>2</v>
      </c>
      <c r="B323" s="15"/>
      <c r="C323" s="16"/>
      <c r="D323" s="14" t="s">
        <v>57</v>
      </c>
      <c r="E323" s="14"/>
      <c r="F323" s="14"/>
      <c r="G323" s="14" t="s">
        <v>36</v>
      </c>
      <c r="H323" s="14"/>
      <c r="I323" s="14"/>
      <c r="J323" s="14" t="s">
        <v>4</v>
      </c>
      <c r="K323" s="14"/>
      <c r="O323" s="4"/>
    </row>
    <row r="324" spans="1:15" x14ac:dyDescent="0.35">
      <c r="A324" s="93" t="s">
        <v>3</v>
      </c>
      <c r="B324" s="94">
        <v>0.60899999999999999</v>
      </c>
      <c r="C324" s="4"/>
      <c r="D324" s="5" t="s">
        <v>26</v>
      </c>
      <c r="E324" s="6">
        <v>0.505</v>
      </c>
      <c r="G324" s="8" t="s">
        <v>48</v>
      </c>
      <c r="H324" s="9">
        <v>0.46799999999999997</v>
      </c>
      <c r="J324" s="11" t="s">
        <v>33</v>
      </c>
      <c r="K324" s="12">
        <v>0.34499999999999997</v>
      </c>
      <c r="O324" s="4"/>
    </row>
    <row r="325" spans="1:15" x14ac:dyDescent="0.35">
      <c r="A325" s="93" t="s">
        <v>9</v>
      </c>
      <c r="B325" s="94">
        <v>0.57700000000000007</v>
      </c>
      <c r="C325" s="4"/>
      <c r="D325" s="5" t="s">
        <v>38</v>
      </c>
      <c r="E325" s="6">
        <v>0.48899999999999999</v>
      </c>
      <c r="G325" s="8" t="s">
        <v>37</v>
      </c>
      <c r="H325" s="9">
        <v>0.46100000000000002</v>
      </c>
      <c r="J325" s="11" t="s">
        <v>51</v>
      </c>
      <c r="K325" s="12">
        <v>0.34299999999999997</v>
      </c>
      <c r="O325" s="4"/>
    </row>
    <row r="326" spans="1:15" x14ac:dyDescent="0.35">
      <c r="A326" s="93" t="s">
        <v>13</v>
      </c>
      <c r="B326" s="94">
        <v>0.57399999999999995</v>
      </c>
      <c r="C326" s="4"/>
      <c r="D326" s="5" t="s">
        <v>40</v>
      </c>
      <c r="E326" s="6">
        <v>0.48700000000000004</v>
      </c>
      <c r="G326" s="8" t="s">
        <v>52</v>
      </c>
      <c r="H326" s="9">
        <v>0.45299999999999996</v>
      </c>
      <c r="J326" s="11" t="s">
        <v>56</v>
      </c>
      <c r="K326" s="12">
        <v>0.32700000000000001</v>
      </c>
      <c r="O326" s="4"/>
    </row>
    <row r="327" spans="1:15" x14ac:dyDescent="0.35">
      <c r="A327" s="93" t="s">
        <v>16</v>
      </c>
      <c r="B327" s="94">
        <v>0.57299999999999995</v>
      </c>
      <c r="C327" s="4"/>
      <c r="D327" s="5" t="s">
        <v>5</v>
      </c>
      <c r="E327" s="6">
        <v>0.48599999999999999</v>
      </c>
      <c r="G327" s="8" t="s">
        <v>21</v>
      </c>
      <c r="H327" s="9">
        <v>0.45</v>
      </c>
      <c r="J327" s="11" t="s">
        <v>15</v>
      </c>
      <c r="K327" s="12">
        <v>0.311</v>
      </c>
      <c r="O327" s="4"/>
    </row>
    <row r="328" spans="1:15" x14ac:dyDescent="0.35">
      <c r="A328" s="93" t="s">
        <v>12</v>
      </c>
      <c r="B328" s="94">
        <v>0.57200000000000006</v>
      </c>
      <c r="C328" s="4"/>
      <c r="D328" s="5" t="s">
        <v>43</v>
      </c>
      <c r="E328" s="6">
        <v>0.48599999999999999</v>
      </c>
      <c r="G328" s="8" t="s">
        <v>42</v>
      </c>
      <c r="H328" s="9">
        <v>0.44600000000000001</v>
      </c>
      <c r="J328" s="11" t="s">
        <v>55</v>
      </c>
      <c r="K328" s="12">
        <v>0.27</v>
      </c>
      <c r="O328" s="4"/>
    </row>
    <row r="329" spans="1:15" x14ac:dyDescent="0.35">
      <c r="A329" s="93" t="s">
        <v>19</v>
      </c>
      <c r="B329" s="94">
        <v>0.54700000000000004</v>
      </c>
      <c r="C329" s="4"/>
      <c r="D329" s="5" t="s">
        <v>45</v>
      </c>
      <c r="E329" s="6">
        <v>0.48399999999999999</v>
      </c>
      <c r="G329" s="8" t="s">
        <v>54</v>
      </c>
      <c r="H329" s="9">
        <v>0.44299999999999995</v>
      </c>
      <c r="J329" s="11" t="s">
        <v>29</v>
      </c>
      <c r="K329" s="12">
        <v>0.26600000000000001</v>
      </c>
      <c r="O329" s="4"/>
    </row>
    <row r="330" spans="1:15" x14ac:dyDescent="0.35">
      <c r="A330" s="93" t="s">
        <v>23</v>
      </c>
      <c r="B330" s="94">
        <v>0.54500000000000004</v>
      </c>
      <c r="C330" s="4"/>
      <c r="D330" s="5" t="s">
        <v>18</v>
      </c>
      <c r="E330" s="6">
        <v>0.48299999999999998</v>
      </c>
      <c r="G330" s="8" t="s">
        <v>32</v>
      </c>
      <c r="H330" s="9">
        <v>0.433</v>
      </c>
      <c r="J330" s="11" t="s">
        <v>35</v>
      </c>
      <c r="K330" s="12">
        <v>0.26</v>
      </c>
      <c r="O330" s="4"/>
    </row>
    <row r="331" spans="1:15" x14ac:dyDescent="0.35">
      <c r="A331" s="93" t="s">
        <v>24</v>
      </c>
      <c r="B331" s="94">
        <v>0.54200000000000004</v>
      </c>
      <c r="C331" s="4"/>
      <c r="D331" s="5" t="s">
        <v>47</v>
      </c>
      <c r="E331" s="6">
        <v>0.48100000000000004</v>
      </c>
      <c r="G331" s="8" t="s">
        <v>31</v>
      </c>
      <c r="H331" s="9">
        <v>0.43099999999999999</v>
      </c>
      <c r="J331" s="11" t="s">
        <v>44</v>
      </c>
      <c r="K331" s="12">
        <v>0.23899999999999999</v>
      </c>
      <c r="O331" s="4"/>
    </row>
    <row r="332" spans="1:15" x14ac:dyDescent="0.35">
      <c r="A332" s="93" t="s">
        <v>27</v>
      </c>
      <c r="B332" s="94">
        <v>0.54</v>
      </c>
      <c r="C332" s="4"/>
      <c r="D332" s="5" t="s">
        <v>49</v>
      </c>
      <c r="E332" s="6">
        <v>0.47899999999999998</v>
      </c>
      <c r="G332" s="8" t="s">
        <v>41</v>
      </c>
      <c r="H332" s="9">
        <v>0.42700000000000005</v>
      </c>
      <c r="J332" s="11" t="s">
        <v>20</v>
      </c>
      <c r="K332" s="12">
        <v>0.23</v>
      </c>
      <c r="O332" s="4"/>
    </row>
    <row r="333" spans="1:15" x14ac:dyDescent="0.35">
      <c r="A333" s="93" t="s">
        <v>7</v>
      </c>
      <c r="B333" s="94">
        <v>0.53600000000000003</v>
      </c>
      <c r="C333" s="4"/>
      <c r="D333" s="5" t="s">
        <v>22</v>
      </c>
      <c r="E333" s="6">
        <v>0.47600000000000003</v>
      </c>
      <c r="G333" s="8" t="s">
        <v>39</v>
      </c>
      <c r="H333" s="9">
        <v>0.42100000000000004</v>
      </c>
      <c r="J333" s="11" t="s">
        <v>50</v>
      </c>
      <c r="K333" s="12">
        <v>0.151</v>
      </c>
      <c r="O333" s="4"/>
    </row>
    <row r="334" spans="1:15" x14ac:dyDescent="0.35">
      <c r="A334" s="93" t="s">
        <v>28</v>
      </c>
      <c r="B334" s="94">
        <v>0.53400000000000003</v>
      </c>
      <c r="C334" s="4"/>
      <c r="D334" s="5" t="s">
        <v>30</v>
      </c>
      <c r="E334" s="6">
        <v>0.47600000000000003</v>
      </c>
      <c r="G334" s="8" t="s">
        <v>53</v>
      </c>
      <c r="H334" s="9">
        <v>0.40700000000000003</v>
      </c>
      <c r="J334" s="11" t="s">
        <v>8</v>
      </c>
      <c r="K334" s="12">
        <v>0.14199999999999999</v>
      </c>
      <c r="O334" s="4"/>
    </row>
    <row r="335" spans="1:15" x14ac:dyDescent="0.35">
      <c r="A335" s="93" t="s">
        <v>11</v>
      </c>
      <c r="B335" s="94">
        <v>0.52800000000000002</v>
      </c>
      <c r="C335" s="4"/>
      <c r="D335" s="5" t="s">
        <v>6</v>
      </c>
      <c r="E335" s="6">
        <v>0.47499999999999998</v>
      </c>
      <c r="G335" s="8" t="s">
        <v>14</v>
      </c>
      <c r="H335" s="9">
        <v>0.37799999999999995</v>
      </c>
      <c r="J335" s="11" t="s">
        <v>25</v>
      </c>
      <c r="K335" s="12">
        <v>9.6999999999999989E-2</v>
      </c>
      <c r="O335" s="4"/>
    </row>
    <row r="336" spans="1:15" x14ac:dyDescent="0.35">
      <c r="A336" s="93" t="s">
        <v>10</v>
      </c>
      <c r="B336" s="94">
        <v>0.51300000000000001</v>
      </c>
      <c r="C336" s="4"/>
      <c r="D336" s="5" t="s">
        <v>34</v>
      </c>
      <c r="E336" s="6">
        <v>0.47200000000000003</v>
      </c>
      <c r="G336" s="8" t="s">
        <v>46</v>
      </c>
      <c r="H336" s="9">
        <v>0.36099999999999999</v>
      </c>
      <c r="J336" s="11" t="s">
        <v>17</v>
      </c>
      <c r="K336" s="12">
        <v>1.8000000000000002E-2</v>
      </c>
      <c r="O336" s="4"/>
    </row>
    <row r="337" spans="1:15" x14ac:dyDescent="0.35">
      <c r="A337" s="23" t="s">
        <v>65</v>
      </c>
      <c r="C337" s="4"/>
      <c r="D337" s="23" t="s">
        <v>66</v>
      </c>
      <c r="G337" s="23" t="s">
        <v>67</v>
      </c>
      <c r="J337" s="23" t="s">
        <v>70</v>
      </c>
      <c r="O337" s="4"/>
    </row>
    <row r="338" spans="1:15" x14ac:dyDescent="0.35">
      <c r="A338" s="21" t="s">
        <v>63</v>
      </c>
      <c r="C338" s="4"/>
      <c r="O338" s="4"/>
    </row>
    <row r="339" spans="1:15" x14ac:dyDescent="0.35">
      <c r="C339" s="4"/>
      <c r="O339" s="4"/>
    </row>
    <row r="340" spans="1:15" x14ac:dyDescent="0.35">
      <c r="A340" s="20" t="s">
        <v>64</v>
      </c>
      <c r="B340" s="18"/>
      <c r="C340" s="18"/>
      <c r="D340" s="19"/>
      <c r="E340" s="19"/>
      <c r="F340" s="19"/>
      <c r="G340" s="19"/>
      <c r="H340" s="19"/>
      <c r="I340" s="19"/>
      <c r="J340" s="19"/>
      <c r="K340" s="19"/>
      <c r="O340" s="3"/>
    </row>
    <row r="341" spans="1:15" x14ac:dyDescent="0.35">
      <c r="A341" s="17" t="s">
        <v>2</v>
      </c>
      <c r="B341" s="15"/>
      <c r="C341" s="16"/>
      <c r="D341" s="14" t="s">
        <v>57</v>
      </c>
      <c r="E341" s="14"/>
      <c r="F341" s="14"/>
      <c r="G341" s="14" t="s">
        <v>36</v>
      </c>
      <c r="H341" s="14"/>
      <c r="I341" s="14"/>
      <c r="J341" s="14" t="s">
        <v>4</v>
      </c>
      <c r="K341" s="14"/>
      <c r="O341" s="4"/>
    </row>
    <row r="342" spans="1:15" x14ac:dyDescent="0.35">
      <c r="A342" s="93" t="s">
        <v>7</v>
      </c>
      <c r="B342" s="94">
        <v>0.59799999999999998</v>
      </c>
      <c r="C342" s="4"/>
      <c r="D342" s="5" t="s">
        <v>37</v>
      </c>
      <c r="E342" s="6">
        <v>0.34499999999999997</v>
      </c>
      <c r="G342" s="8" t="s">
        <v>12</v>
      </c>
      <c r="H342" s="9">
        <v>0.26200000000000001</v>
      </c>
      <c r="J342" s="11" t="s">
        <v>46</v>
      </c>
      <c r="K342" s="12">
        <v>0.17899999999999999</v>
      </c>
      <c r="O342" s="4"/>
    </row>
    <row r="343" spans="1:15" x14ac:dyDescent="0.35">
      <c r="A343" s="93" t="s">
        <v>9</v>
      </c>
      <c r="B343" s="94">
        <v>0.52500000000000002</v>
      </c>
      <c r="C343" s="4"/>
      <c r="D343" s="5" t="s">
        <v>39</v>
      </c>
      <c r="E343" s="6">
        <v>0.33299999999999996</v>
      </c>
      <c r="G343" s="8" t="s">
        <v>47</v>
      </c>
      <c r="H343" s="9">
        <v>0.25700000000000001</v>
      </c>
      <c r="J343" s="11" t="s">
        <v>45</v>
      </c>
      <c r="K343" s="12">
        <v>0.16899999999999998</v>
      </c>
      <c r="O343" s="4"/>
    </row>
    <row r="344" spans="1:15" x14ac:dyDescent="0.35">
      <c r="A344" s="93" t="s">
        <v>6</v>
      </c>
      <c r="B344" s="94">
        <v>0.433</v>
      </c>
      <c r="C344" s="4"/>
      <c r="D344" s="5" t="s">
        <v>8</v>
      </c>
      <c r="E344" s="6">
        <v>0.33</v>
      </c>
      <c r="G344" s="8" t="s">
        <v>53</v>
      </c>
      <c r="H344" s="9">
        <v>0.25700000000000001</v>
      </c>
      <c r="J344" s="11" t="s">
        <v>41</v>
      </c>
      <c r="K344" s="12">
        <v>0.16200000000000001</v>
      </c>
      <c r="O344" s="4"/>
    </row>
    <row r="345" spans="1:15" x14ac:dyDescent="0.35">
      <c r="A345" s="93" t="s">
        <v>3</v>
      </c>
      <c r="B345" s="94">
        <v>0.43200000000000005</v>
      </c>
      <c r="C345" s="4"/>
      <c r="D345" s="5" t="s">
        <v>44</v>
      </c>
      <c r="E345" s="6">
        <v>0.32299999999999995</v>
      </c>
      <c r="G345" s="8" t="s">
        <v>38</v>
      </c>
      <c r="H345" s="9">
        <v>0.254</v>
      </c>
      <c r="J345" s="11" t="s">
        <v>27</v>
      </c>
      <c r="K345" s="12">
        <v>0.16200000000000001</v>
      </c>
      <c r="O345" s="4"/>
    </row>
    <row r="346" spans="1:15" x14ac:dyDescent="0.35">
      <c r="A346" s="93" t="s">
        <v>18</v>
      </c>
      <c r="B346" s="94">
        <v>0.42499999999999999</v>
      </c>
      <c r="C346" s="4"/>
      <c r="D346" s="5" t="s">
        <v>13</v>
      </c>
      <c r="E346" s="6">
        <v>0.317</v>
      </c>
      <c r="G346" s="8" t="s">
        <v>17</v>
      </c>
      <c r="H346" s="9">
        <v>0.24100000000000002</v>
      </c>
      <c r="J346" s="11" t="s">
        <v>21</v>
      </c>
      <c r="K346" s="12">
        <v>0.13500000000000001</v>
      </c>
      <c r="O346" s="4"/>
    </row>
    <row r="347" spans="1:15" x14ac:dyDescent="0.35">
      <c r="A347" s="93" t="s">
        <v>22</v>
      </c>
      <c r="B347" s="94">
        <v>0.41499999999999998</v>
      </c>
      <c r="C347" s="4"/>
      <c r="D347" s="5" t="s">
        <v>24</v>
      </c>
      <c r="E347" s="6">
        <v>0.31</v>
      </c>
      <c r="G347" s="8" t="s">
        <v>11</v>
      </c>
      <c r="H347" s="9">
        <v>0.24</v>
      </c>
      <c r="J347" s="11" t="s">
        <v>20</v>
      </c>
      <c r="K347" s="12">
        <v>0.13200000000000001</v>
      </c>
      <c r="O347" s="4"/>
    </row>
    <row r="348" spans="1:15" x14ac:dyDescent="0.35">
      <c r="A348" s="93" t="s">
        <v>16</v>
      </c>
      <c r="B348" s="94">
        <v>0.40299999999999997</v>
      </c>
      <c r="C348" s="4"/>
      <c r="D348" s="5" t="s">
        <v>43</v>
      </c>
      <c r="E348" s="6">
        <v>0.29899999999999999</v>
      </c>
      <c r="G348" s="8" t="s">
        <v>19</v>
      </c>
      <c r="H348" s="9">
        <v>0.23899999999999999</v>
      </c>
      <c r="J348" s="11" t="s">
        <v>54</v>
      </c>
      <c r="K348" s="12">
        <v>0.121</v>
      </c>
      <c r="O348" s="4"/>
    </row>
    <row r="349" spans="1:15" x14ac:dyDescent="0.35">
      <c r="A349" s="93" t="s">
        <v>26</v>
      </c>
      <c r="B349" s="94">
        <v>0.38799999999999996</v>
      </c>
      <c r="C349" s="4"/>
      <c r="D349" s="5" t="s">
        <v>48</v>
      </c>
      <c r="E349" s="6">
        <v>0.28800000000000003</v>
      </c>
      <c r="G349" s="8" t="s">
        <v>14</v>
      </c>
      <c r="H349" s="9">
        <v>0.23600000000000002</v>
      </c>
      <c r="J349" s="11" t="s">
        <v>5</v>
      </c>
      <c r="K349" s="12">
        <v>9.4E-2</v>
      </c>
      <c r="O349" s="4"/>
    </row>
    <row r="350" spans="1:15" x14ac:dyDescent="0.35">
      <c r="A350" s="93" t="s">
        <v>15</v>
      </c>
      <c r="B350" s="94">
        <v>0.38799999999999996</v>
      </c>
      <c r="C350" s="4"/>
      <c r="D350" s="5" t="s">
        <v>25</v>
      </c>
      <c r="E350" s="6">
        <v>0.27899999999999997</v>
      </c>
      <c r="G350" s="8" t="s">
        <v>33</v>
      </c>
      <c r="H350" s="9">
        <v>0.218</v>
      </c>
      <c r="J350" s="11" t="s">
        <v>49</v>
      </c>
      <c r="K350" s="12">
        <v>0.09</v>
      </c>
      <c r="O350" s="4"/>
    </row>
    <row r="351" spans="1:15" x14ac:dyDescent="0.35">
      <c r="A351" s="93" t="s">
        <v>28</v>
      </c>
      <c r="B351" s="94">
        <v>0.38600000000000001</v>
      </c>
      <c r="C351" s="4"/>
      <c r="D351" s="5" t="s">
        <v>40</v>
      </c>
      <c r="E351" s="6">
        <v>0.27399999999999997</v>
      </c>
      <c r="G351" s="8" t="s">
        <v>10</v>
      </c>
      <c r="H351" s="9">
        <v>0.21100000000000002</v>
      </c>
      <c r="J351" s="11" t="s">
        <v>52</v>
      </c>
      <c r="K351" s="12">
        <v>7.4999999999999997E-2</v>
      </c>
      <c r="O351" s="4"/>
    </row>
    <row r="352" spans="1:15" x14ac:dyDescent="0.35">
      <c r="A352" s="93" t="s">
        <v>31</v>
      </c>
      <c r="B352" s="94">
        <v>0.37</v>
      </c>
      <c r="C352" s="4"/>
      <c r="D352" s="5" t="s">
        <v>30</v>
      </c>
      <c r="E352" s="6">
        <v>0.27200000000000002</v>
      </c>
      <c r="G352" s="8" t="s">
        <v>50</v>
      </c>
      <c r="H352" s="9">
        <v>0.20100000000000001</v>
      </c>
      <c r="J352" s="11" t="s">
        <v>55</v>
      </c>
      <c r="K352" s="12">
        <v>6.5000000000000002E-2</v>
      </c>
      <c r="O352" s="4"/>
    </row>
    <row r="353" spans="1:15" x14ac:dyDescent="0.35">
      <c r="A353" s="93" t="s">
        <v>34</v>
      </c>
      <c r="B353" s="94">
        <v>0.36700000000000005</v>
      </c>
      <c r="C353" s="4"/>
      <c r="D353" s="5" t="s">
        <v>23</v>
      </c>
      <c r="E353" s="6">
        <v>0.26400000000000001</v>
      </c>
      <c r="G353" s="8" t="s">
        <v>29</v>
      </c>
      <c r="H353" s="9">
        <v>0.184</v>
      </c>
      <c r="J353" s="11" t="s">
        <v>56</v>
      </c>
      <c r="K353" s="12">
        <v>5.7999999999999996E-2</v>
      </c>
      <c r="O353" s="4"/>
    </row>
    <row r="354" spans="1:15" x14ac:dyDescent="0.35">
      <c r="A354" s="93" t="s">
        <v>35</v>
      </c>
      <c r="B354" s="94">
        <v>0.35200000000000004</v>
      </c>
      <c r="C354" s="4"/>
      <c r="D354" s="5" t="s">
        <v>51</v>
      </c>
      <c r="E354" s="6">
        <v>0.26300000000000001</v>
      </c>
      <c r="G354" s="23" t="s">
        <v>67</v>
      </c>
      <c r="J354" s="11" t="s">
        <v>32</v>
      </c>
      <c r="K354" s="12">
        <v>3.0000000000000001E-3</v>
      </c>
      <c r="O354" s="4"/>
    </row>
    <row r="355" spans="1:15" x14ac:dyDescent="0.35">
      <c r="A355" s="23" t="s">
        <v>65</v>
      </c>
      <c r="C355" s="4"/>
      <c r="D355" s="5" t="s">
        <v>42</v>
      </c>
      <c r="E355" s="6">
        <v>0.26300000000000001</v>
      </c>
      <c r="J355" s="23" t="s">
        <v>73</v>
      </c>
      <c r="O355" s="4"/>
    </row>
    <row r="356" spans="1:15" x14ac:dyDescent="0.35">
      <c r="C356" s="4"/>
      <c r="D356" s="23" t="s">
        <v>66</v>
      </c>
      <c r="O356" s="4"/>
    </row>
    <row r="357" spans="1:15" x14ac:dyDescent="0.35">
      <c r="A357" s="21" t="s">
        <v>72</v>
      </c>
      <c r="C357" s="4"/>
      <c r="O357" s="4"/>
    </row>
    <row r="358" spans="1:15" x14ac:dyDescent="0.35">
      <c r="C358" s="4"/>
      <c r="O358" s="4"/>
    </row>
    <row r="359" spans="1:15" x14ac:dyDescent="0.35">
      <c r="A359" s="20" t="s">
        <v>71</v>
      </c>
      <c r="B359" s="18"/>
      <c r="C359" s="18"/>
      <c r="D359" s="19"/>
      <c r="E359" s="19"/>
      <c r="F359" s="19"/>
      <c r="G359" s="19"/>
      <c r="H359" s="19"/>
      <c r="I359" s="19"/>
      <c r="J359" s="19"/>
      <c r="K359" s="19"/>
      <c r="O359" s="3"/>
    </row>
    <row r="360" spans="1:15" x14ac:dyDescent="0.35">
      <c r="A360" s="17" t="s">
        <v>2</v>
      </c>
      <c r="B360" s="15"/>
      <c r="C360" s="16"/>
      <c r="D360" s="14" t="s">
        <v>57</v>
      </c>
      <c r="E360" s="14"/>
      <c r="F360" s="14"/>
      <c r="G360" s="14" t="s">
        <v>36</v>
      </c>
      <c r="H360" s="14"/>
      <c r="I360" s="14"/>
      <c r="J360" s="14" t="s">
        <v>4</v>
      </c>
      <c r="K360" s="14"/>
      <c r="O360" s="4"/>
    </row>
    <row r="361" spans="1:15" x14ac:dyDescent="0.35">
      <c r="A361" s="93" t="s">
        <v>6</v>
      </c>
      <c r="B361" s="94">
        <v>0.88900000000000001</v>
      </c>
      <c r="C361" s="4"/>
      <c r="D361" s="5" t="s">
        <v>12</v>
      </c>
      <c r="E361" s="6">
        <v>0.54600000000000004</v>
      </c>
      <c r="G361" s="8" t="s">
        <v>41</v>
      </c>
      <c r="H361" s="9">
        <v>0.43700000000000006</v>
      </c>
      <c r="J361" s="11" t="s">
        <v>56</v>
      </c>
      <c r="K361" s="12">
        <v>0.309</v>
      </c>
      <c r="O361" s="4"/>
    </row>
    <row r="362" spans="1:15" x14ac:dyDescent="0.35">
      <c r="A362" s="93" t="s">
        <v>11</v>
      </c>
      <c r="B362" s="94">
        <v>0.77700000000000002</v>
      </c>
      <c r="C362" s="4"/>
      <c r="D362" s="5" t="s">
        <v>16</v>
      </c>
      <c r="E362" s="6">
        <v>0.52600000000000002</v>
      </c>
      <c r="G362" s="8" t="s">
        <v>47</v>
      </c>
      <c r="H362" s="9">
        <v>0.436</v>
      </c>
      <c r="J362" s="11" t="s">
        <v>53</v>
      </c>
      <c r="K362" s="12">
        <v>0.30299999999999999</v>
      </c>
      <c r="O362" s="4"/>
    </row>
    <row r="363" spans="1:15" x14ac:dyDescent="0.35">
      <c r="A363" s="93" t="s">
        <v>15</v>
      </c>
      <c r="B363" s="94">
        <v>0.70799999999999996</v>
      </c>
      <c r="C363" s="4"/>
      <c r="D363" s="5" t="s">
        <v>42</v>
      </c>
      <c r="E363" s="6">
        <v>0.52600000000000002</v>
      </c>
      <c r="G363" s="8" t="s">
        <v>24</v>
      </c>
      <c r="H363" s="9">
        <v>0.42200000000000004</v>
      </c>
      <c r="J363" s="11" t="s">
        <v>51</v>
      </c>
      <c r="K363" s="12">
        <v>0.30299999999999999</v>
      </c>
      <c r="O363" s="4"/>
    </row>
    <row r="364" spans="1:15" x14ac:dyDescent="0.35">
      <c r="A364" s="93" t="s">
        <v>10</v>
      </c>
      <c r="B364" s="94">
        <v>0.69700000000000006</v>
      </c>
      <c r="C364" s="4"/>
      <c r="D364" s="5" t="s">
        <v>43</v>
      </c>
      <c r="E364" s="6">
        <v>0.51600000000000001</v>
      </c>
      <c r="G364" s="8" t="s">
        <v>34</v>
      </c>
      <c r="H364" s="9">
        <v>0.42</v>
      </c>
      <c r="J364" s="11" t="s">
        <v>55</v>
      </c>
      <c r="K364" s="12">
        <v>0.30199999999999999</v>
      </c>
      <c r="O364" s="4"/>
    </row>
    <row r="365" spans="1:15" x14ac:dyDescent="0.35">
      <c r="A365" s="93" t="s">
        <v>9</v>
      </c>
      <c r="B365" s="94">
        <v>0.68</v>
      </c>
      <c r="C365" s="4"/>
      <c r="D365" s="5" t="s">
        <v>5</v>
      </c>
      <c r="E365" s="6">
        <v>0.51500000000000001</v>
      </c>
      <c r="G365" s="8" t="s">
        <v>27</v>
      </c>
      <c r="H365" s="9">
        <v>0.41899999999999998</v>
      </c>
      <c r="J365" s="11" t="s">
        <v>49</v>
      </c>
      <c r="K365" s="12">
        <v>0.28199999999999997</v>
      </c>
      <c r="O365" s="4"/>
    </row>
    <row r="366" spans="1:15" x14ac:dyDescent="0.35">
      <c r="A366" s="93" t="s">
        <v>21</v>
      </c>
      <c r="B366" s="94">
        <v>0.63700000000000001</v>
      </c>
      <c r="C366" s="4"/>
      <c r="D366" s="5" t="s">
        <v>46</v>
      </c>
      <c r="E366" s="6">
        <v>0.49399999999999999</v>
      </c>
      <c r="G366" s="8" t="s">
        <v>14</v>
      </c>
      <c r="H366" s="9">
        <v>0.40399999999999997</v>
      </c>
      <c r="J366" s="11" t="s">
        <v>25</v>
      </c>
      <c r="K366" s="12">
        <v>0.26600000000000001</v>
      </c>
      <c r="O366" s="4"/>
    </row>
    <row r="367" spans="1:15" x14ac:dyDescent="0.35">
      <c r="A367" s="93" t="s">
        <v>22</v>
      </c>
      <c r="B367" s="94">
        <v>0.61299999999999999</v>
      </c>
      <c r="C367" s="4"/>
      <c r="D367" s="5" t="s">
        <v>18</v>
      </c>
      <c r="E367" s="6">
        <v>0.49</v>
      </c>
      <c r="G367" s="8" t="s">
        <v>7</v>
      </c>
      <c r="H367" s="9">
        <v>0.39399999999999996</v>
      </c>
      <c r="J367" s="11" t="s">
        <v>31</v>
      </c>
      <c r="K367" s="12">
        <v>0.25800000000000001</v>
      </c>
      <c r="O367" s="4"/>
    </row>
    <row r="368" spans="1:15" x14ac:dyDescent="0.35">
      <c r="A368" s="93" t="s">
        <v>13</v>
      </c>
      <c r="B368" s="94">
        <v>0.61299999999999999</v>
      </c>
      <c r="C368" s="4"/>
      <c r="D368" s="5" t="s">
        <v>19</v>
      </c>
      <c r="E368" s="6">
        <v>0.48700000000000004</v>
      </c>
      <c r="G368" s="8" t="s">
        <v>32</v>
      </c>
      <c r="H368" s="9">
        <v>0.38200000000000001</v>
      </c>
      <c r="J368" s="11" t="s">
        <v>44</v>
      </c>
      <c r="K368" s="12">
        <v>0.254</v>
      </c>
      <c r="O368" s="4"/>
    </row>
    <row r="369" spans="1:15" x14ac:dyDescent="0.35">
      <c r="A369" s="93" t="s">
        <v>28</v>
      </c>
      <c r="B369" s="94">
        <v>0.61299999999999999</v>
      </c>
      <c r="C369" s="4"/>
      <c r="D369" s="5" t="s">
        <v>40</v>
      </c>
      <c r="E369" s="6">
        <v>0.48700000000000004</v>
      </c>
      <c r="G369" s="8" t="s">
        <v>8</v>
      </c>
      <c r="H369" s="9">
        <v>0.36399999999999999</v>
      </c>
      <c r="J369" s="11" t="s">
        <v>37</v>
      </c>
      <c r="K369" s="12">
        <v>0.215</v>
      </c>
      <c r="O369" s="4"/>
    </row>
    <row r="370" spans="1:15" x14ac:dyDescent="0.35">
      <c r="A370" s="93" t="s">
        <v>30</v>
      </c>
      <c r="B370" s="94">
        <v>0.59799999999999998</v>
      </c>
      <c r="C370" s="4"/>
      <c r="D370" s="5" t="s">
        <v>39</v>
      </c>
      <c r="E370" s="6">
        <v>0.47600000000000003</v>
      </c>
      <c r="G370" s="8" t="s">
        <v>29</v>
      </c>
      <c r="H370" s="9">
        <v>0.36299999999999999</v>
      </c>
      <c r="J370" s="11" t="s">
        <v>45</v>
      </c>
      <c r="K370" s="12">
        <v>0.21</v>
      </c>
      <c r="O370" s="4"/>
    </row>
    <row r="371" spans="1:15" x14ac:dyDescent="0.35">
      <c r="A371" s="93" t="s">
        <v>26</v>
      </c>
      <c r="B371" s="94">
        <v>0.57600000000000007</v>
      </c>
      <c r="C371" s="4"/>
      <c r="D371" s="5" t="s">
        <v>48</v>
      </c>
      <c r="E371" s="6">
        <v>0.47200000000000003</v>
      </c>
      <c r="G371" s="8" t="s">
        <v>20</v>
      </c>
      <c r="H371" s="9">
        <v>0.35600000000000004</v>
      </c>
      <c r="J371" s="11" t="s">
        <v>52</v>
      </c>
      <c r="K371" s="12">
        <v>0.17300000000000001</v>
      </c>
      <c r="O371" s="4"/>
    </row>
    <row r="372" spans="1:15" x14ac:dyDescent="0.35">
      <c r="A372" s="93" t="s">
        <v>33</v>
      </c>
      <c r="B372" s="94">
        <v>0.55500000000000005</v>
      </c>
      <c r="C372" s="4"/>
      <c r="D372" s="5" t="s">
        <v>50</v>
      </c>
      <c r="E372" s="6">
        <v>0.46299999999999997</v>
      </c>
      <c r="G372" s="8" t="s">
        <v>35</v>
      </c>
      <c r="H372" s="9">
        <v>0.34</v>
      </c>
      <c r="J372" s="11" t="s">
        <v>17</v>
      </c>
      <c r="K372" s="12">
        <v>0.13500000000000001</v>
      </c>
      <c r="O372" s="4"/>
    </row>
    <row r="373" spans="1:15" x14ac:dyDescent="0.35">
      <c r="A373" s="93" t="s">
        <v>3</v>
      </c>
      <c r="B373" s="94">
        <v>0.54899999999999993</v>
      </c>
      <c r="C373" s="4"/>
      <c r="D373" s="5" t="s">
        <v>23</v>
      </c>
      <c r="E373" s="6">
        <v>0.44700000000000001</v>
      </c>
      <c r="G373" s="8" t="s">
        <v>38</v>
      </c>
      <c r="H373" s="9">
        <v>0.317</v>
      </c>
      <c r="J373" s="11" t="s">
        <v>54</v>
      </c>
      <c r="K373" s="12">
        <v>0.1</v>
      </c>
      <c r="O373" s="4"/>
    </row>
    <row r="374" spans="1:15" x14ac:dyDescent="0.35">
      <c r="A374" s="23" t="s">
        <v>65</v>
      </c>
      <c r="C374" s="4"/>
      <c r="D374" s="23" t="s">
        <v>66</v>
      </c>
      <c r="G374" s="23" t="s">
        <v>67</v>
      </c>
      <c r="J374" s="23" t="s">
        <v>75</v>
      </c>
      <c r="O374" s="4"/>
    </row>
    <row r="375" spans="1:15" x14ac:dyDescent="0.35">
      <c r="A375" s="21" t="s">
        <v>74</v>
      </c>
    </row>
    <row r="376" spans="1:15" x14ac:dyDescent="0.35">
      <c r="C376" s="4"/>
      <c r="F376" s="4"/>
      <c r="I376" s="4"/>
    </row>
    <row r="377" spans="1:15" x14ac:dyDescent="0.35">
      <c r="C377" s="4"/>
      <c r="F377" s="4"/>
      <c r="I377" s="4"/>
    </row>
    <row r="378" spans="1:15" x14ac:dyDescent="0.35">
      <c r="C378" s="4"/>
      <c r="F378" s="4"/>
      <c r="I378" s="4"/>
    </row>
    <row r="379" spans="1:15" x14ac:dyDescent="0.35">
      <c r="C379" s="4"/>
      <c r="F379" s="4"/>
      <c r="I379" s="4"/>
    </row>
    <row r="380" spans="1:15" x14ac:dyDescent="0.35">
      <c r="C380" s="4"/>
      <c r="F380" s="4"/>
      <c r="I380" s="4"/>
    </row>
    <row r="381" spans="1:15" x14ac:dyDescent="0.35">
      <c r="C381" s="4"/>
      <c r="F381" s="4"/>
      <c r="I381" s="4"/>
    </row>
    <row r="382" spans="1:15" x14ac:dyDescent="0.35">
      <c r="C382" s="4"/>
      <c r="F382" s="4"/>
      <c r="I382" s="4"/>
    </row>
    <row r="383" spans="1:15" x14ac:dyDescent="0.35">
      <c r="C383" s="4"/>
      <c r="F383" s="4"/>
      <c r="I383" s="4"/>
    </row>
    <row r="384" spans="1:15" x14ac:dyDescent="0.35">
      <c r="C384" s="4"/>
      <c r="F384" s="4"/>
      <c r="I384" s="4"/>
    </row>
    <row r="385" spans="3:9" x14ac:dyDescent="0.35">
      <c r="C385" s="4"/>
      <c r="F385" s="4"/>
      <c r="I385" s="4"/>
    </row>
    <row r="386" spans="3:9" x14ac:dyDescent="0.35">
      <c r="C386" s="4"/>
      <c r="F386" s="4"/>
      <c r="I386" s="4"/>
    </row>
    <row r="387" spans="3:9" x14ac:dyDescent="0.35">
      <c r="C387" s="4"/>
      <c r="F387" s="4"/>
      <c r="I387" s="4"/>
    </row>
    <row r="388" spans="3:9" x14ac:dyDescent="0.35">
      <c r="C388" s="4"/>
      <c r="F388" s="4"/>
      <c r="I388" s="4"/>
    </row>
    <row r="389" spans="3:9" x14ac:dyDescent="0.35">
      <c r="C389" s="4"/>
      <c r="F389" s="4"/>
      <c r="I389" s="4"/>
    </row>
    <row r="390" spans="3:9" x14ac:dyDescent="0.35">
      <c r="C390" s="4"/>
      <c r="F390" s="4"/>
      <c r="I390" s="4"/>
    </row>
    <row r="391" spans="3:9" x14ac:dyDescent="0.35">
      <c r="C391" s="4"/>
      <c r="F391" s="4"/>
      <c r="I391" s="4"/>
    </row>
    <row r="392" spans="3:9" x14ac:dyDescent="0.35">
      <c r="C392" s="4"/>
      <c r="F392" s="4"/>
      <c r="I392" s="4"/>
    </row>
    <row r="393" spans="3:9" x14ac:dyDescent="0.35">
      <c r="C393" s="4"/>
      <c r="F393" s="4"/>
      <c r="I393" s="4"/>
    </row>
    <row r="394" spans="3:9" x14ac:dyDescent="0.35">
      <c r="C394" s="4"/>
      <c r="F394" s="4"/>
      <c r="I394" s="4"/>
    </row>
    <row r="395" spans="3:9" x14ac:dyDescent="0.35">
      <c r="C395" s="4"/>
      <c r="F395" s="4"/>
      <c r="I395" s="4"/>
    </row>
    <row r="396" spans="3:9" x14ac:dyDescent="0.35">
      <c r="C396" s="4"/>
      <c r="F396" s="4"/>
      <c r="I396" s="4"/>
    </row>
    <row r="397" spans="3:9" x14ac:dyDescent="0.35">
      <c r="C397" s="4"/>
      <c r="F397" s="4"/>
      <c r="I397" s="4"/>
    </row>
    <row r="398" spans="3:9" x14ac:dyDescent="0.35">
      <c r="C398" s="4"/>
      <c r="F398" s="4"/>
      <c r="I398" s="4"/>
    </row>
    <row r="399" spans="3:9" x14ac:dyDescent="0.35">
      <c r="C399" s="4"/>
      <c r="F399" s="4"/>
      <c r="I399" s="4"/>
    </row>
    <row r="400" spans="3:9" x14ac:dyDescent="0.35">
      <c r="C400" s="4"/>
      <c r="F400" s="4"/>
      <c r="I400" s="4"/>
    </row>
    <row r="401" spans="3:9" x14ac:dyDescent="0.35">
      <c r="C401" s="4"/>
      <c r="F401" s="4"/>
      <c r="I401" s="4"/>
    </row>
    <row r="402" spans="3:9" x14ac:dyDescent="0.35">
      <c r="C402" s="4"/>
      <c r="F402" s="4"/>
      <c r="I402" s="4"/>
    </row>
    <row r="403" spans="3:9" x14ac:dyDescent="0.35">
      <c r="C403" s="4"/>
      <c r="F403" s="4"/>
      <c r="I403" s="4"/>
    </row>
    <row r="404" spans="3:9" x14ac:dyDescent="0.35">
      <c r="C404" s="4"/>
      <c r="F404" s="4"/>
      <c r="I404" s="4"/>
    </row>
    <row r="405" spans="3:9" x14ac:dyDescent="0.35">
      <c r="C405" s="4"/>
      <c r="F405" s="4"/>
      <c r="I405" s="4"/>
    </row>
    <row r="406" spans="3:9" x14ac:dyDescent="0.35">
      <c r="C406" s="4"/>
      <c r="F406" s="4"/>
      <c r="I406" s="4"/>
    </row>
    <row r="407" spans="3:9" x14ac:dyDescent="0.35">
      <c r="C407" s="4"/>
      <c r="F407" s="4"/>
      <c r="I407" s="4"/>
    </row>
    <row r="408" spans="3:9" x14ac:dyDescent="0.35">
      <c r="C408" s="4"/>
      <c r="F408" s="4"/>
      <c r="I408" s="4"/>
    </row>
    <row r="409" spans="3:9" x14ac:dyDescent="0.35">
      <c r="C409" s="4"/>
      <c r="F409" s="4"/>
      <c r="I409" s="4"/>
    </row>
    <row r="410" spans="3:9" x14ac:dyDescent="0.35">
      <c r="C410" s="4"/>
      <c r="F410" s="4"/>
      <c r="I410" s="4"/>
    </row>
    <row r="411" spans="3:9" x14ac:dyDescent="0.35">
      <c r="C411" s="4"/>
      <c r="F411" s="4"/>
      <c r="I411" s="4"/>
    </row>
    <row r="412" spans="3:9" x14ac:dyDescent="0.35">
      <c r="C412" s="4"/>
      <c r="F412" s="4"/>
      <c r="I412" s="4"/>
    </row>
    <row r="413" spans="3:9" x14ac:dyDescent="0.35">
      <c r="C413" s="4"/>
      <c r="F413" s="4"/>
      <c r="I413" s="4"/>
    </row>
    <row r="414" spans="3:9" x14ac:dyDescent="0.35">
      <c r="C414" s="4"/>
      <c r="F414" s="4"/>
      <c r="I414" s="4"/>
    </row>
    <row r="415" spans="3:9" x14ac:dyDescent="0.35">
      <c r="C415" s="4"/>
      <c r="F415" s="4"/>
      <c r="I415" s="4"/>
    </row>
    <row r="416" spans="3:9" x14ac:dyDescent="0.35">
      <c r="C416" s="4"/>
      <c r="F416" s="4"/>
      <c r="I416" s="4"/>
    </row>
    <row r="417" spans="3:9" x14ac:dyDescent="0.35">
      <c r="C417" s="4"/>
      <c r="F417" s="4"/>
      <c r="I417" s="4"/>
    </row>
    <row r="418" spans="3:9" x14ac:dyDescent="0.35">
      <c r="C418" s="4"/>
      <c r="F418" s="4"/>
      <c r="I418" s="4"/>
    </row>
    <row r="419" spans="3:9" x14ac:dyDescent="0.35">
      <c r="C419" s="4"/>
      <c r="F419" s="4"/>
      <c r="I419" s="4"/>
    </row>
    <row r="420" spans="3:9" x14ac:dyDescent="0.35">
      <c r="C420" s="4"/>
      <c r="F420" s="4"/>
      <c r="I420" s="4"/>
    </row>
    <row r="421" spans="3:9" x14ac:dyDescent="0.35">
      <c r="C421" s="4"/>
      <c r="F421" s="4"/>
      <c r="I421" s="4"/>
    </row>
    <row r="422" spans="3:9" x14ac:dyDescent="0.35">
      <c r="C422" s="4"/>
      <c r="F422" s="4"/>
      <c r="I422" s="4"/>
    </row>
    <row r="423" spans="3:9" x14ac:dyDescent="0.35">
      <c r="C423" s="4"/>
      <c r="F423" s="4"/>
      <c r="I423" s="4"/>
    </row>
    <row r="424" spans="3:9" x14ac:dyDescent="0.35">
      <c r="C424" s="4"/>
      <c r="F424" s="4"/>
      <c r="I424" s="4"/>
    </row>
    <row r="425" spans="3:9" x14ac:dyDescent="0.35">
      <c r="C425" s="4"/>
      <c r="F425" s="4"/>
      <c r="I425" s="4"/>
    </row>
    <row r="426" spans="3:9" x14ac:dyDescent="0.35">
      <c r="C426" s="4"/>
      <c r="F426" s="4"/>
      <c r="I426" s="4"/>
    </row>
    <row r="427" spans="3:9" x14ac:dyDescent="0.35">
      <c r="C427" s="4"/>
      <c r="F427" s="4"/>
      <c r="I427" s="4"/>
    </row>
    <row r="428" spans="3:9" x14ac:dyDescent="0.35">
      <c r="C428" s="4"/>
      <c r="F428" s="4"/>
      <c r="I428" s="4"/>
    </row>
  </sheetData>
  <conditionalFormatting sqref="A8:K373">
    <cfRule type="cellIs" dxfId="3" priority="2" operator="equal">
      <formula>$J$2</formula>
    </cfRule>
  </conditionalFormatting>
  <pageMargins left="0.7" right="0.7" top="0.75" bottom="0.75" header="0.3" footer="0.3"/>
  <pageSetup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F4395A9-1E4D-4489-944F-3116FB1AC4EB}">
          <x14:formula1>
            <xm:f>Lookup!$A$4:$A$56</xm:f>
          </x14:formula1>
          <xm:sqref>M2 J2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30D05-74ED-4FD5-BC48-DEB37E3FC330}">
  <dimension ref="A1:O284"/>
  <sheetViews>
    <sheetView showGridLines="0" zoomScaleNormal="100" workbookViewId="0">
      <selection activeCell="J4" sqref="J4"/>
    </sheetView>
  </sheetViews>
  <sheetFormatPr defaultRowHeight="14.5" x14ac:dyDescent="0.35"/>
  <cols>
    <col min="1" max="1" width="16.1796875" customWidth="1"/>
    <col min="2" max="2" width="10.26953125" customWidth="1"/>
    <col min="3" max="3" width="1.81640625" customWidth="1"/>
    <col min="4" max="4" width="15.81640625" customWidth="1"/>
    <col min="5" max="5" width="11.54296875" customWidth="1"/>
    <col min="6" max="6" width="1.54296875" customWidth="1"/>
    <col min="7" max="7" width="15.1796875" customWidth="1"/>
    <col min="8" max="8" width="11.54296875" customWidth="1"/>
    <col min="9" max="9" width="1.54296875" customWidth="1"/>
    <col min="10" max="10" width="16.54296875" customWidth="1"/>
    <col min="11" max="11" width="12.7265625" customWidth="1"/>
    <col min="12" max="12" width="2.54296875" customWidth="1"/>
    <col min="13" max="13" width="16.54296875" customWidth="1"/>
    <col min="14" max="14" width="4.81640625" customWidth="1"/>
  </cols>
  <sheetData>
    <row r="1" spans="1:11" ht="21" x14ac:dyDescent="0.35">
      <c r="A1" s="81" t="s">
        <v>364</v>
      </c>
    </row>
    <row r="2" spans="1:11" x14ac:dyDescent="0.35">
      <c r="A2" s="2" t="s">
        <v>76</v>
      </c>
    </row>
    <row r="3" spans="1:11" x14ac:dyDescent="0.35">
      <c r="A3" s="80" t="s">
        <v>336</v>
      </c>
    </row>
    <row r="4" spans="1:11" x14ac:dyDescent="0.35">
      <c r="A4" s="80" t="s">
        <v>358</v>
      </c>
      <c r="J4" s="8" t="s">
        <v>389</v>
      </c>
    </row>
    <row r="5" spans="1:11" x14ac:dyDescent="0.35">
      <c r="J5" t="s">
        <v>392</v>
      </c>
    </row>
    <row r="6" spans="1:11" x14ac:dyDescent="0.35">
      <c r="A6" s="20" t="s">
        <v>359</v>
      </c>
      <c r="B6" s="18"/>
      <c r="C6" s="18"/>
      <c r="D6" s="19"/>
      <c r="E6" s="19"/>
      <c r="F6" s="19"/>
      <c r="G6" s="19"/>
      <c r="H6" s="19"/>
      <c r="I6" s="19"/>
      <c r="J6" s="19"/>
      <c r="K6" s="19"/>
    </row>
    <row r="7" spans="1:11" x14ac:dyDescent="0.35">
      <c r="A7" s="2" t="s">
        <v>2</v>
      </c>
      <c r="B7" s="87"/>
      <c r="C7" s="88"/>
      <c r="D7" t="s">
        <v>57</v>
      </c>
      <c r="G7" t="s">
        <v>36</v>
      </c>
      <c r="J7" t="s">
        <v>4</v>
      </c>
    </row>
    <row r="8" spans="1:11" x14ac:dyDescent="0.35">
      <c r="A8" s="133" t="s">
        <v>283</v>
      </c>
      <c r="B8" s="134">
        <v>0.68299999999999994</v>
      </c>
      <c r="C8" s="4"/>
      <c r="D8" s="5" t="s">
        <v>286</v>
      </c>
      <c r="E8" s="6">
        <v>0.51600000000000001</v>
      </c>
      <c r="G8" s="8" t="s">
        <v>298</v>
      </c>
      <c r="H8" s="9">
        <v>0.46799999999999997</v>
      </c>
      <c r="J8" s="11" t="s">
        <v>307</v>
      </c>
      <c r="K8" s="12">
        <v>0.40299999999999997</v>
      </c>
    </row>
    <row r="9" spans="1:11" x14ac:dyDescent="0.35">
      <c r="A9" s="133" t="s">
        <v>295</v>
      </c>
      <c r="B9" s="134">
        <v>0.60899999999999999</v>
      </c>
      <c r="C9" s="4"/>
      <c r="D9" s="5" t="s">
        <v>292</v>
      </c>
      <c r="E9" s="6">
        <v>0.49099999999999999</v>
      </c>
      <c r="G9" s="8" t="s">
        <v>290</v>
      </c>
      <c r="H9" s="9">
        <v>0.45100000000000001</v>
      </c>
      <c r="J9" s="11" t="s">
        <v>294</v>
      </c>
      <c r="K9" s="12">
        <v>0.4</v>
      </c>
    </row>
    <row r="10" spans="1:11" x14ac:dyDescent="0.35">
      <c r="A10" s="133" t="s">
        <v>291</v>
      </c>
      <c r="B10" s="134">
        <v>0.56899999999999995</v>
      </c>
      <c r="C10" s="4"/>
      <c r="D10" s="5" t="s">
        <v>300</v>
      </c>
      <c r="E10" s="6">
        <v>0.49099999999999999</v>
      </c>
      <c r="G10" s="8" t="s">
        <v>304</v>
      </c>
      <c r="H10" s="9">
        <v>0.441</v>
      </c>
      <c r="J10" s="11" t="s">
        <v>288</v>
      </c>
      <c r="K10" s="12">
        <v>0.38299999999999995</v>
      </c>
    </row>
    <row r="11" spans="1:11" x14ac:dyDescent="0.35">
      <c r="A11" s="133" t="s">
        <v>301</v>
      </c>
      <c r="B11" s="134">
        <v>0.53900000000000003</v>
      </c>
      <c r="C11" s="4"/>
      <c r="D11" s="5" t="s">
        <v>302</v>
      </c>
      <c r="E11" s="6">
        <v>0.48100000000000004</v>
      </c>
      <c r="G11" s="8" t="s">
        <v>303</v>
      </c>
      <c r="H11" s="9">
        <v>0.43200000000000005</v>
      </c>
      <c r="J11" s="11" t="s">
        <v>296</v>
      </c>
      <c r="K11" s="12">
        <v>0.38200000000000001</v>
      </c>
    </row>
    <row r="12" spans="1:11" x14ac:dyDescent="0.35">
      <c r="A12" s="133" t="s">
        <v>287</v>
      </c>
      <c r="B12" s="134">
        <v>0.52</v>
      </c>
      <c r="C12" s="4"/>
      <c r="D12" s="5" t="s">
        <v>285</v>
      </c>
      <c r="E12" s="6">
        <v>0.47600000000000003</v>
      </c>
      <c r="G12" s="8" t="s">
        <v>289</v>
      </c>
      <c r="H12" s="9">
        <v>0.42899999999999999</v>
      </c>
      <c r="J12" s="11" t="s">
        <v>297</v>
      </c>
      <c r="K12" s="12">
        <v>0.24</v>
      </c>
    </row>
    <row r="13" spans="1:11" x14ac:dyDescent="0.35">
      <c r="A13" s="3" t="s">
        <v>65</v>
      </c>
      <c r="C13" s="4"/>
      <c r="D13" s="5" t="s">
        <v>293</v>
      </c>
      <c r="E13" s="6">
        <v>0.47399999999999998</v>
      </c>
      <c r="G13" s="8" t="s">
        <v>299</v>
      </c>
      <c r="H13" s="9">
        <v>0.40700000000000003</v>
      </c>
      <c r="J13" s="3" t="s">
        <v>68</v>
      </c>
      <c r="K13" s="136"/>
    </row>
    <row r="14" spans="1:11" x14ac:dyDescent="0.35">
      <c r="C14" s="4"/>
      <c r="D14" s="3" t="s">
        <v>66</v>
      </c>
      <c r="E14" s="136"/>
      <c r="G14" s="3" t="s">
        <v>67</v>
      </c>
    </row>
    <row r="15" spans="1:11" x14ac:dyDescent="0.35">
      <c r="A15" t="s">
        <v>60</v>
      </c>
      <c r="C15" s="4"/>
    </row>
    <row r="16" spans="1:11" x14ac:dyDescent="0.35">
      <c r="C16" s="4"/>
    </row>
    <row r="17" spans="1:11" x14ac:dyDescent="0.35">
      <c r="A17" s="20" t="s">
        <v>360</v>
      </c>
      <c r="B17" s="18"/>
      <c r="C17" s="18"/>
      <c r="D17" s="19"/>
      <c r="E17" s="19"/>
      <c r="F17" s="19"/>
      <c r="G17" s="19"/>
      <c r="H17" s="19"/>
      <c r="I17" s="19"/>
      <c r="J17" s="19"/>
      <c r="K17" s="19"/>
    </row>
    <row r="18" spans="1:11" x14ac:dyDescent="0.35">
      <c r="A18" s="2" t="s">
        <v>2</v>
      </c>
      <c r="B18" s="87"/>
      <c r="C18" s="88"/>
      <c r="D18" t="s">
        <v>57</v>
      </c>
      <c r="G18" t="s">
        <v>36</v>
      </c>
      <c r="J18" t="s">
        <v>4</v>
      </c>
    </row>
    <row r="19" spans="1:11" x14ac:dyDescent="0.35">
      <c r="A19" s="133" t="s">
        <v>298</v>
      </c>
      <c r="B19" s="137">
        <v>11276.13</v>
      </c>
      <c r="C19" s="4"/>
      <c r="D19" s="5" t="s">
        <v>286</v>
      </c>
      <c r="E19" s="7">
        <v>8903.31</v>
      </c>
      <c r="G19" s="8" t="s">
        <v>289</v>
      </c>
      <c r="H19" s="10">
        <v>7092.01</v>
      </c>
      <c r="J19" s="11" t="s">
        <v>290</v>
      </c>
      <c r="K19" s="13">
        <v>6286.79</v>
      </c>
    </row>
    <row r="20" spans="1:11" x14ac:dyDescent="0.35">
      <c r="A20" s="133" t="s">
        <v>297</v>
      </c>
      <c r="B20" s="137">
        <v>11263.44</v>
      </c>
      <c r="C20" s="4"/>
      <c r="D20" s="5" t="s">
        <v>287</v>
      </c>
      <c r="E20" s="7">
        <v>8551.4500000000007</v>
      </c>
      <c r="G20" s="8" t="s">
        <v>285</v>
      </c>
      <c r="H20" s="10">
        <v>7067.82</v>
      </c>
      <c r="J20" s="11" t="s">
        <v>307</v>
      </c>
      <c r="K20" s="13">
        <v>5996.4</v>
      </c>
    </row>
    <row r="21" spans="1:11" x14ac:dyDescent="0.35">
      <c r="A21" s="133" t="s">
        <v>300</v>
      </c>
      <c r="B21" s="137">
        <v>10642.57</v>
      </c>
      <c r="C21" s="4"/>
      <c r="D21" s="5" t="s">
        <v>304</v>
      </c>
      <c r="E21" s="7">
        <v>8074.5</v>
      </c>
      <c r="G21" s="8" t="s">
        <v>288</v>
      </c>
      <c r="H21" s="10">
        <v>6738.16</v>
      </c>
      <c r="J21" s="11" t="s">
        <v>302</v>
      </c>
      <c r="K21" s="13">
        <v>5590</v>
      </c>
    </row>
    <row r="22" spans="1:11" x14ac:dyDescent="0.35">
      <c r="A22" s="133" t="s">
        <v>291</v>
      </c>
      <c r="B22" s="137">
        <v>9983.01</v>
      </c>
      <c r="C22" s="4"/>
      <c r="D22" s="5" t="s">
        <v>283</v>
      </c>
      <c r="E22" s="7">
        <v>7470.24</v>
      </c>
      <c r="G22" s="8" t="s">
        <v>292</v>
      </c>
      <c r="H22" s="10">
        <v>6414</v>
      </c>
      <c r="J22" s="11" t="s">
        <v>295</v>
      </c>
      <c r="K22" s="13">
        <v>5032.09</v>
      </c>
    </row>
    <row r="23" spans="1:11" x14ac:dyDescent="0.35">
      <c r="A23" s="133" t="s">
        <v>296</v>
      </c>
      <c r="B23" s="137">
        <v>9440</v>
      </c>
      <c r="C23" s="4"/>
      <c r="D23" s="5" t="s">
        <v>293</v>
      </c>
      <c r="E23" s="7">
        <v>7173.81</v>
      </c>
      <c r="G23" s="8" t="s">
        <v>294</v>
      </c>
      <c r="H23" s="10">
        <v>6412.05</v>
      </c>
      <c r="J23" s="11" t="s">
        <v>299</v>
      </c>
      <c r="K23" s="140">
        <v>4081.05</v>
      </c>
    </row>
    <row r="24" spans="1:11" x14ac:dyDescent="0.35">
      <c r="A24" s="3" t="s">
        <v>65</v>
      </c>
      <c r="B24" s="139"/>
      <c r="C24" s="4"/>
      <c r="D24" s="5" t="s">
        <v>303</v>
      </c>
      <c r="E24" s="7">
        <v>7162.79</v>
      </c>
      <c r="G24" s="8" t="s">
        <v>301</v>
      </c>
      <c r="H24" s="10">
        <v>6394.14</v>
      </c>
      <c r="J24" s="3" t="s">
        <v>69</v>
      </c>
      <c r="K24" s="139"/>
    </row>
    <row r="25" spans="1:11" x14ac:dyDescent="0.35">
      <c r="C25" s="4"/>
      <c r="D25" s="3" t="s">
        <v>66</v>
      </c>
      <c r="G25" s="3" t="s">
        <v>67</v>
      </c>
    </row>
    <row r="26" spans="1:11" x14ac:dyDescent="0.35">
      <c r="A26" t="s">
        <v>61</v>
      </c>
      <c r="C26" s="4"/>
    </row>
    <row r="27" spans="1:11" x14ac:dyDescent="0.35">
      <c r="C27" s="4"/>
    </row>
    <row r="28" spans="1:11" x14ac:dyDescent="0.35">
      <c r="A28" s="20" t="s">
        <v>361</v>
      </c>
      <c r="B28" s="18"/>
      <c r="C28" s="18"/>
      <c r="D28" s="19"/>
      <c r="E28" s="19"/>
      <c r="F28" s="19"/>
      <c r="G28" s="19"/>
      <c r="H28" s="19"/>
      <c r="I28" s="19"/>
      <c r="J28" s="19"/>
      <c r="K28" s="19"/>
    </row>
    <row r="29" spans="1:11" x14ac:dyDescent="0.35">
      <c r="A29" s="2" t="s">
        <v>2</v>
      </c>
      <c r="B29" s="87"/>
      <c r="C29" s="88"/>
      <c r="D29" t="s">
        <v>57</v>
      </c>
      <c r="G29" t="s">
        <v>36</v>
      </c>
      <c r="J29" t="s">
        <v>4</v>
      </c>
    </row>
    <row r="30" spans="1:11" x14ac:dyDescent="0.35">
      <c r="A30" s="133" t="s">
        <v>283</v>
      </c>
      <c r="B30" s="134">
        <v>0.64200000000000002</v>
      </c>
      <c r="C30" s="4"/>
      <c r="D30" s="5" t="s">
        <v>291</v>
      </c>
      <c r="E30" s="6">
        <v>0.51</v>
      </c>
      <c r="G30" s="8" t="s">
        <v>285</v>
      </c>
      <c r="H30" s="9">
        <v>0.41200000000000003</v>
      </c>
      <c r="J30" s="11" t="s">
        <v>307</v>
      </c>
      <c r="K30" s="12">
        <v>0.29699999999999999</v>
      </c>
    </row>
    <row r="31" spans="1:11" x14ac:dyDescent="0.35">
      <c r="A31" s="133" t="s">
        <v>300</v>
      </c>
      <c r="B31" s="134">
        <v>0.61299999999999999</v>
      </c>
      <c r="C31" s="4"/>
      <c r="D31" s="5" t="s">
        <v>286</v>
      </c>
      <c r="E31" s="6">
        <v>0.50900000000000001</v>
      </c>
      <c r="G31" s="8" t="s">
        <v>296</v>
      </c>
      <c r="H31" s="9">
        <v>0.38200000000000001</v>
      </c>
      <c r="J31" s="11" t="s">
        <v>302</v>
      </c>
      <c r="K31" s="12">
        <v>0.27800000000000002</v>
      </c>
    </row>
    <row r="32" spans="1:11" x14ac:dyDescent="0.35">
      <c r="A32" s="133" t="s">
        <v>289</v>
      </c>
      <c r="B32" s="134">
        <v>0.59299999999999997</v>
      </c>
      <c r="C32" s="4"/>
      <c r="D32" s="5" t="s">
        <v>301</v>
      </c>
      <c r="E32" s="6">
        <v>0.48</v>
      </c>
      <c r="G32" s="8" t="s">
        <v>290</v>
      </c>
      <c r="H32" s="9">
        <v>0.35700000000000004</v>
      </c>
      <c r="J32" s="11" t="s">
        <v>303</v>
      </c>
      <c r="K32" s="12">
        <v>0.183</v>
      </c>
    </row>
    <row r="33" spans="1:11" x14ac:dyDescent="0.35">
      <c r="A33" s="133" t="s">
        <v>293</v>
      </c>
      <c r="B33" s="134">
        <v>0.53299999999999992</v>
      </c>
      <c r="C33" s="4"/>
      <c r="D33" s="5" t="s">
        <v>292</v>
      </c>
      <c r="E33" s="6">
        <v>0.47499999999999998</v>
      </c>
      <c r="G33" s="8" t="s">
        <v>298</v>
      </c>
      <c r="H33" s="9">
        <v>0.33299999999999996</v>
      </c>
      <c r="J33" s="11" t="s">
        <v>297</v>
      </c>
      <c r="K33" s="12">
        <v>0.16399999999999998</v>
      </c>
    </row>
    <row r="34" spans="1:11" x14ac:dyDescent="0.35">
      <c r="A34" s="133" t="s">
        <v>295</v>
      </c>
      <c r="B34" s="134">
        <v>0.52700000000000002</v>
      </c>
      <c r="C34" s="4"/>
      <c r="D34" s="5" t="s">
        <v>287</v>
      </c>
      <c r="E34" s="6">
        <v>0.46200000000000002</v>
      </c>
      <c r="G34" s="8" t="s">
        <v>294</v>
      </c>
      <c r="H34" s="9">
        <v>0.30599999999999999</v>
      </c>
      <c r="J34" s="11" t="s">
        <v>304</v>
      </c>
      <c r="K34" s="12">
        <v>3.0000000000000001E-3</v>
      </c>
    </row>
    <row r="35" spans="1:11" x14ac:dyDescent="0.35">
      <c r="A35" s="3" t="s">
        <v>65</v>
      </c>
      <c r="B35" s="136"/>
      <c r="C35" s="4"/>
      <c r="D35" s="5" t="s">
        <v>288</v>
      </c>
      <c r="E35" s="6">
        <v>0.43200000000000005</v>
      </c>
      <c r="G35" s="8" t="s">
        <v>299</v>
      </c>
      <c r="H35" s="9">
        <v>0.30599999999999999</v>
      </c>
      <c r="J35" s="3" t="s">
        <v>70</v>
      </c>
      <c r="K35" s="136"/>
    </row>
    <row r="36" spans="1:11" x14ac:dyDescent="0.35">
      <c r="C36" s="4"/>
      <c r="D36" s="3" t="s">
        <v>66</v>
      </c>
      <c r="G36" s="3" t="s">
        <v>67</v>
      </c>
    </row>
    <row r="37" spans="1:11" x14ac:dyDescent="0.35">
      <c r="A37" t="s">
        <v>63</v>
      </c>
      <c r="C37" s="4"/>
    </row>
    <row r="38" spans="1:11" x14ac:dyDescent="0.35">
      <c r="C38" s="4"/>
    </row>
    <row r="39" spans="1:11" x14ac:dyDescent="0.35">
      <c r="A39" s="20" t="s">
        <v>362</v>
      </c>
      <c r="B39" s="18"/>
      <c r="C39" s="18"/>
      <c r="D39" s="19"/>
      <c r="E39" s="19"/>
      <c r="F39" s="19"/>
      <c r="G39" s="19"/>
      <c r="H39" s="19"/>
      <c r="I39" s="19"/>
      <c r="J39" s="19"/>
      <c r="K39" s="19"/>
    </row>
    <row r="40" spans="1:11" x14ac:dyDescent="0.35">
      <c r="A40" s="2" t="s">
        <v>2</v>
      </c>
      <c r="B40" s="87"/>
      <c r="C40" s="88"/>
      <c r="D40" t="s">
        <v>57</v>
      </c>
      <c r="G40" t="s">
        <v>36</v>
      </c>
      <c r="J40" t="s">
        <v>4</v>
      </c>
    </row>
    <row r="41" spans="1:11" x14ac:dyDescent="0.35">
      <c r="A41" s="133" t="s">
        <v>300</v>
      </c>
      <c r="B41" s="134">
        <v>0.77800000000000002</v>
      </c>
      <c r="C41" s="4"/>
      <c r="D41" s="5" t="s">
        <v>291</v>
      </c>
      <c r="E41" s="6">
        <v>0.623</v>
      </c>
      <c r="G41" s="8" t="s">
        <v>304</v>
      </c>
      <c r="H41" s="9">
        <v>0.42599999999999999</v>
      </c>
      <c r="J41" s="11" t="s">
        <v>301</v>
      </c>
      <c r="K41" s="12">
        <v>0.31900000000000001</v>
      </c>
    </row>
    <row r="42" spans="1:11" x14ac:dyDescent="0.35">
      <c r="A42" s="133" t="s">
        <v>289</v>
      </c>
      <c r="B42" s="134">
        <v>0.76500000000000001</v>
      </c>
      <c r="C42" s="4"/>
      <c r="D42" s="5" t="s">
        <v>286</v>
      </c>
      <c r="E42" s="6">
        <v>0.61699999999999999</v>
      </c>
      <c r="G42" s="8" t="s">
        <v>297</v>
      </c>
      <c r="H42" s="9">
        <v>0.4</v>
      </c>
      <c r="J42" s="11" t="s">
        <v>287</v>
      </c>
      <c r="K42" s="12">
        <v>0.3</v>
      </c>
    </row>
    <row r="43" spans="1:11" x14ac:dyDescent="0.35">
      <c r="A43" s="133" t="s">
        <v>294</v>
      </c>
      <c r="B43" s="134">
        <v>0.71400000000000008</v>
      </c>
      <c r="C43" s="4"/>
      <c r="D43" s="5" t="s">
        <v>296</v>
      </c>
      <c r="E43" s="6">
        <v>0.6</v>
      </c>
      <c r="G43" s="8" t="s">
        <v>307</v>
      </c>
      <c r="H43" s="9">
        <v>0.39700000000000002</v>
      </c>
      <c r="J43" s="11" t="s">
        <v>285</v>
      </c>
      <c r="K43" s="12">
        <v>0.20800000000000002</v>
      </c>
    </row>
    <row r="44" spans="1:11" x14ac:dyDescent="0.35">
      <c r="A44" s="133" t="s">
        <v>302</v>
      </c>
      <c r="B44" s="134">
        <v>0.66700000000000004</v>
      </c>
      <c r="C44" s="4"/>
      <c r="D44" s="5" t="s">
        <v>283</v>
      </c>
      <c r="E44" s="6">
        <v>0.55399999999999994</v>
      </c>
      <c r="G44" s="8" t="s">
        <v>303</v>
      </c>
      <c r="H44" s="9">
        <v>0.35</v>
      </c>
      <c r="J44" s="11" t="s">
        <v>295</v>
      </c>
      <c r="K44" s="12">
        <v>8.5000000000000006E-2</v>
      </c>
    </row>
    <row r="45" spans="1:11" x14ac:dyDescent="0.35">
      <c r="A45" s="133" t="s">
        <v>293</v>
      </c>
      <c r="B45" s="134">
        <v>0.625</v>
      </c>
      <c r="C45" s="4"/>
      <c r="D45" s="5" t="s">
        <v>298</v>
      </c>
      <c r="E45" s="6">
        <v>0.52600000000000002</v>
      </c>
      <c r="G45" s="8" t="s">
        <v>288</v>
      </c>
      <c r="H45" s="9">
        <v>0.34799999999999998</v>
      </c>
      <c r="J45" s="11" t="s">
        <v>299</v>
      </c>
      <c r="K45" s="12">
        <v>7.6999999999999999E-2</v>
      </c>
    </row>
    <row r="46" spans="1:11" x14ac:dyDescent="0.35">
      <c r="A46" s="3" t="s">
        <v>65</v>
      </c>
      <c r="C46" s="4"/>
      <c r="D46" s="5" t="s">
        <v>292</v>
      </c>
      <c r="E46" s="6">
        <v>0.44600000000000001</v>
      </c>
      <c r="G46" s="8" t="s">
        <v>290</v>
      </c>
      <c r="H46" s="9">
        <v>0.32100000000000001</v>
      </c>
      <c r="J46" s="3" t="s">
        <v>73</v>
      </c>
    </row>
    <row r="47" spans="1:11" x14ac:dyDescent="0.35">
      <c r="C47" s="4"/>
      <c r="D47" s="3" t="s">
        <v>66</v>
      </c>
      <c r="E47" s="136"/>
      <c r="G47" s="3" t="s">
        <v>67</v>
      </c>
      <c r="H47" s="136"/>
    </row>
    <row r="48" spans="1:11" x14ac:dyDescent="0.35">
      <c r="A48" t="s">
        <v>72</v>
      </c>
      <c r="C48" s="4"/>
    </row>
    <row r="49" spans="1:11" x14ac:dyDescent="0.35">
      <c r="C49" s="4"/>
    </row>
    <row r="50" spans="1:11" x14ac:dyDescent="0.35">
      <c r="A50" s="20" t="s">
        <v>363</v>
      </c>
      <c r="B50" s="18"/>
      <c r="C50" s="18"/>
      <c r="D50" s="19"/>
      <c r="E50" s="19"/>
      <c r="F50" s="19"/>
      <c r="G50" s="19"/>
      <c r="H50" s="19"/>
      <c r="I50" s="19"/>
      <c r="J50" s="19"/>
      <c r="K50" s="19"/>
    </row>
    <row r="51" spans="1:11" x14ac:dyDescent="0.35">
      <c r="A51" s="2" t="s">
        <v>2</v>
      </c>
      <c r="B51" s="87"/>
      <c r="C51" s="88"/>
      <c r="D51" t="s">
        <v>57</v>
      </c>
      <c r="G51" t="s">
        <v>36</v>
      </c>
      <c r="J51" t="s">
        <v>4</v>
      </c>
    </row>
    <row r="52" spans="1:11" x14ac:dyDescent="0.35">
      <c r="A52" s="133" t="s">
        <v>293</v>
      </c>
      <c r="B52" s="134">
        <v>0.8590000000000001</v>
      </c>
      <c r="C52" s="4"/>
      <c r="D52" s="5" t="s">
        <v>289</v>
      </c>
      <c r="E52" s="6">
        <v>0.60399999999999998</v>
      </c>
      <c r="G52" s="8" t="s">
        <v>303</v>
      </c>
      <c r="H52" s="9">
        <v>0.45600000000000002</v>
      </c>
      <c r="J52" s="11" t="s">
        <v>302</v>
      </c>
      <c r="K52" s="12">
        <v>0.32</v>
      </c>
    </row>
    <row r="53" spans="1:11" x14ac:dyDescent="0.35">
      <c r="A53" s="133" t="s">
        <v>286</v>
      </c>
      <c r="B53" s="134">
        <v>0.78099999999999992</v>
      </c>
      <c r="C53" s="4"/>
      <c r="D53" s="5" t="s">
        <v>298</v>
      </c>
      <c r="E53" s="6">
        <v>0.59399999999999997</v>
      </c>
      <c r="G53" s="8" t="s">
        <v>292</v>
      </c>
      <c r="H53" s="9">
        <v>0.42</v>
      </c>
      <c r="J53" s="11" t="s">
        <v>290</v>
      </c>
      <c r="K53" s="12">
        <v>0.29799999999999999</v>
      </c>
    </row>
    <row r="54" spans="1:11" x14ac:dyDescent="0.35">
      <c r="A54" s="133" t="s">
        <v>283</v>
      </c>
      <c r="B54" s="134">
        <v>0.755</v>
      </c>
      <c r="C54" s="4"/>
      <c r="D54" s="5" t="s">
        <v>301</v>
      </c>
      <c r="E54" s="6">
        <v>0.56399999999999995</v>
      </c>
      <c r="G54" s="8" t="s">
        <v>307</v>
      </c>
      <c r="H54" s="9">
        <v>0.41499999999999998</v>
      </c>
      <c r="J54" s="11" t="s">
        <v>297</v>
      </c>
      <c r="K54" s="12">
        <v>0.26300000000000001</v>
      </c>
    </row>
    <row r="55" spans="1:11" x14ac:dyDescent="0.35">
      <c r="A55" s="133" t="s">
        <v>285</v>
      </c>
      <c r="B55" s="134">
        <v>0.71099999999999997</v>
      </c>
      <c r="C55" s="4"/>
      <c r="D55" s="5" t="s">
        <v>300</v>
      </c>
      <c r="E55" s="6">
        <v>0.52200000000000002</v>
      </c>
      <c r="G55" s="8" t="s">
        <v>299</v>
      </c>
      <c r="H55" s="9">
        <v>0.39899999999999997</v>
      </c>
      <c r="J55" s="11" t="s">
        <v>287</v>
      </c>
      <c r="K55" s="12">
        <v>0.23</v>
      </c>
    </row>
    <row r="56" spans="1:11" x14ac:dyDescent="0.35">
      <c r="A56" s="133" t="s">
        <v>295</v>
      </c>
      <c r="B56" s="134">
        <v>0.61799999999999999</v>
      </c>
      <c r="C56" s="4"/>
      <c r="D56" s="5" t="s">
        <v>288</v>
      </c>
      <c r="E56" s="6">
        <v>0.47399999999999998</v>
      </c>
      <c r="G56" s="8" t="s">
        <v>291</v>
      </c>
      <c r="H56" s="9">
        <v>0.376</v>
      </c>
      <c r="J56" s="11" t="s">
        <v>296</v>
      </c>
      <c r="K56" s="12">
        <v>0.2</v>
      </c>
    </row>
    <row r="57" spans="1:11" x14ac:dyDescent="0.35">
      <c r="A57" s="3" t="s">
        <v>65</v>
      </c>
      <c r="C57" s="4"/>
      <c r="D57" s="5" t="s">
        <v>304</v>
      </c>
      <c r="E57" s="6">
        <v>0.45700000000000002</v>
      </c>
      <c r="G57" s="8" t="s">
        <v>294</v>
      </c>
      <c r="H57" s="9">
        <v>0.373</v>
      </c>
      <c r="J57" s="3" t="s">
        <v>308</v>
      </c>
      <c r="K57" s="136"/>
    </row>
    <row r="58" spans="1:11" x14ac:dyDescent="0.35">
      <c r="C58" s="4"/>
      <c r="D58" s="3" t="s">
        <v>66</v>
      </c>
      <c r="E58" s="136"/>
      <c r="G58" s="3" t="s">
        <v>67</v>
      </c>
    </row>
    <row r="60" spans="1:11" ht="21" x14ac:dyDescent="0.35">
      <c r="A60" s="81" t="s">
        <v>365</v>
      </c>
    </row>
    <row r="61" spans="1:11" x14ac:dyDescent="0.35">
      <c r="A61" s="2" t="s">
        <v>76</v>
      </c>
    </row>
    <row r="62" spans="1:11" x14ac:dyDescent="0.35">
      <c r="A62" s="80" t="s">
        <v>336</v>
      </c>
    </row>
    <row r="63" spans="1:11" x14ac:dyDescent="0.35">
      <c r="A63" s="80" t="s">
        <v>258</v>
      </c>
    </row>
    <row r="65" spans="1:11" x14ac:dyDescent="0.35">
      <c r="A65" s="20" t="s">
        <v>252</v>
      </c>
      <c r="B65" s="18"/>
      <c r="C65" s="18"/>
      <c r="D65" s="19"/>
      <c r="E65" s="19"/>
      <c r="F65" s="19"/>
      <c r="G65" s="19"/>
      <c r="H65" s="19"/>
      <c r="I65" s="19"/>
      <c r="J65" s="19"/>
      <c r="K65" s="19"/>
    </row>
    <row r="66" spans="1:11" x14ac:dyDescent="0.35">
      <c r="A66" s="2" t="s">
        <v>2</v>
      </c>
      <c r="B66" s="87"/>
      <c r="C66" s="88"/>
      <c r="D66" t="s">
        <v>57</v>
      </c>
      <c r="G66" t="s">
        <v>36</v>
      </c>
      <c r="J66" t="s">
        <v>4</v>
      </c>
    </row>
    <row r="67" spans="1:11" x14ac:dyDescent="0.35">
      <c r="A67" s="133" t="s">
        <v>300</v>
      </c>
      <c r="B67" s="134">
        <v>0.66299999999999992</v>
      </c>
      <c r="C67" s="4"/>
      <c r="D67" s="5" t="s">
        <v>307</v>
      </c>
      <c r="E67" s="6">
        <v>0.50600000000000001</v>
      </c>
      <c r="G67" s="8" t="s">
        <v>286</v>
      </c>
      <c r="H67" s="9">
        <v>0.45899999999999996</v>
      </c>
      <c r="J67" s="11" t="s">
        <v>304</v>
      </c>
      <c r="K67" s="12">
        <v>0.35100000000000003</v>
      </c>
    </row>
    <row r="68" spans="1:11" x14ac:dyDescent="0.35">
      <c r="A68" s="133" t="s">
        <v>283</v>
      </c>
      <c r="B68" s="134">
        <v>0.63600000000000001</v>
      </c>
      <c r="C68" s="4"/>
      <c r="D68" s="5" t="s">
        <v>288</v>
      </c>
      <c r="E68" s="6">
        <v>0.5</v>
      </c>
      <c r="G68" s="8" t="s">
        <v>287</v>
      </c>
      <c r="H68" s="9">
        <v>0.44799999999999995</v>
      </c>
      <c r="J68" s="11" t="s">
        <v>299</v>
      </c>
      <c r="K68" s="12">
        <v>0.34600000000000003</v>
      </c>
    </row>
    <row r="69" spans="1:11" x14ac:dyDescent="0.35">
      <c r="A69" s="133" t="s">
        <v>295</v>
      </c>
      <c r="B69" s="134">
        <v>0.59799999999999998</v>
      </c>
      <c r="C69" s="4"/>
      <c r="D69" s="5" t="s">
        <v>289</v>
      </c>
      <c r="E69" s="6">
        <v>0.49399999999999999</v>
      </c>
      <c r="G69" s="8" t="s">
        <v>285</v>
      </c>
      <c r="H69" s="9">
        <v>0.41700000000000004</v>
      </c>
      <c r="J69" s="11" t="s">
        <v>294</v>
      </c>
      <c r="K69" s="12">
        <v>0.318</v>
      </c>
    </row>
    <row r="70" spans="1:11" x14ac:dyDescent="0.35">
      <c r="A70" s="133" t="s">
        <v>291</v>
      </c>
      <c r="B70" s="134">
        <v>0.59799999999999998</v>
      </c>
      <c r="C70" s="4"/>
      <c r="D70" s="5" t="s">
        <v>292</v>
      </c>
      <c r="E70" s="6">
        <v>0.49099999999999999</v>
      </c>
      <c r="G70" s="8" t="s">
        <v>301</v>
      </c>
      <c r="H70" s="9">
        <v>0.40799999999999997</v>
      </c>
      <c r="J70" s="11" t="s">
        <v>298</v>
      </c>
      <c r="K70" s="12">
        <v>0.29399999999999998</v>
      </c>
    </row>
    <row r="71" spans="1:11" x14ac:dyDescent="0.35">
      <c r="A71" s="133" t="s">
        <v>293</v>
      </c>
      <c r="B71" s="134">
        <v>0.51400000000000001</v>
      </c>
      <c r="C71" s="4"/>
      <c r="D71" s="5" t="s">
        <v>303</v>
      </c>
      <c r="E71" s="6">
        <v>0.47100000000000003</v>
      </c>
      <c r="G71" s="8" t="s">
        <v>290</v>
      </c>
      <c r="H71" s="9">
        <v>0.377</v>
      </c>
      <c r="J71" s="11" t="s">
        <v>302</v>
      </c>
      <c r="K71" s="12">
        <v>0.26100000000000001</v>
      </c>
    </row>
    <row r="72" spans="1:11" x14ac:dyDescent="0.35">
      <c r="A72" s="3" t="s">
        <v>65</v>
      </c>
      <c r="C72" s="4"/>
      <c r="D72" s="5" t="s">
        <v>296</v>
      </c>
      <c r="E72" s="6">
        <v>0.46299999999999997</v>
      </c>
      <c r="G72" s="8" t="s">
        <v>297</v>
      </c>
      <c r="H72" s="9">
        <v>0.37</v>
      </c>
      <c r="J72" s="3" t="s">
        <v>68</v>
      </c>
      <c r="K72" s="136"/>
    </row>
    <row r="73" spans="1:11" x14ac:dyDescent="0.35">
      <c r="C73" s="4"/>
      <c r="D73" s="3" t="s">
        <v>66</v>
      </c>
      <c r="E73" s="136"/>
      <c r="G73" s="3" t="s">
        <v>67</v>
      </c>
    </row>
    <row r="74" spans="1:11" x14ac:dyDescent="0.35">
      <c r="A74" t="s">
        <v>60</v>
      </c>
      <c r="C74" s="4"/>
    </row>
    <row r="75" spans="1:11" x14ac:dyDescent="0.35">
      <c r="C75" s="4"/>
    </row>
    <row r="76" spans="1:11" x14ac:dyDescent="0.35">
      <c r="A76" s="20" t="s">
        <v>253</v>
      </c>
      <c r="B76" s="18"/>
      <c r="C76" s="18"/>
      <c r="D76" s="19"/>
      <c r="E76" s="19"/>
      <c r="F76" s="19"/>
      <c r="G76" s="19"/>
      <c r="H76" s="19"/>
      <c r="I76" s="19"/>
      <c r="J76" s="19"/>
      <c r="K76" s="19"/>
    </row>
    <row r="77" spans="1:11" x14ac:dyDescent="0.35">
      <c r="A77" s="2" t="s">
        <v>2</v>
      </c>
      <c r="B77" s="87"/>
      <c r="C77" s="88"/>
      <c r="D77" t="s">
        <v>57</v>
      </c>
      <c r="G77" t="s">
        <v>36</v>
      </c>
      <c r="J77" t="s">
        <v>4</v>
      </c>
    </row>
    <row r="78" spans="1:11" x14ac:dyDescent="0.35">
      <c r="A78" s="133" t="s">
        <v>294</v>
      </c>
      <c r="B78" s="137">
        <v>10305.549999999999</v>
      </c>
      <c r="C78" s="4"/>
      <c r="D78" s="5" t="s">
        <v>286</v>
      </c>
      <c r="E78" s="7">
        <v>7490.72</v>
      </c>
      <c r="G78" s="8" t="s">
        <v>303</v>
      </c>
      <c r="H78" s="10">
        <v>6922.27</v>
      </c>
      <c r="J78" s="11" t="s">
        <v>300</v>
      </c>
      <c r="K78" s="13">
        <v>5551.05</v>
      </c>
    </row>
    <row r="79" spans="1:11" x14ac:dyDescent="0.35">
      <c r="A79" s="133" t="s">
        <v>291</v>
      </c>
      <c r="B79" s="137">
        <v>9946.75</v>
      </c>
      <c r="C79" s="4"/>
      <c r="D79" s="5" t="s">
        <v>293</v>
      </c>
      <c r="E79" s="7">
        <v>7464.9</v>
      </c>
      <c r="G79" s="8" t="s">
        <v>283</v>
      </c>
      <c r="H79" s="10">
        <v>6901.99</v>
      </c>
      <c r="J79" s="11" t="s">
        <v>307</v>
      </c>
      <c r="K79" s="13">
        <v>5515.77</v>
      </c>
    </row>
    <row r="80" spans="1:11" x14ac:dyDescent="0.35">
      <c r="A80" s="133" t="s">
        <v>299</v>
      </c>
      <c r="B80" s="137">
        <v>8872.8700000000008</v>
      </c>
      <c r="C80" s="4"/>
      <c r="D80" s="5" t="s">
        <v>297</v>
      </c>
      <c r="E80" s="7">
        <v>7169.85</v>
      </c>
      <c r="G80" s="8" t="s">
        <v>298</v>
      </c>
      <c r="H80" s="10">
        <v>6853.6</v>
      </c>
      <c r="J80" s="11" t="s">
        <v>295</v>
      </c>
      <c r="K80" s="13">
        <v>5336.87</v>
      </c>
    </row>
    <row r="81" spans="1:11" x14ac:dyDescent="0.35">
      <c r="A81" s="133" t="s">
        <v>287</v>
      </c>
      <c r="B81" s="137">
        <v>7948.79</v>
      </c>
      <c r="C81" s="4"/>
      <c r="D81" s="5" t="s">
        <v>288</v>
      </c>
      <c r="E81" s="7">
        <v>7117.91</v>
      </c>
      <c r="G81" s="8" t="s">
        <v>289</v>
      </c>
      <c r="H81" s="10">
        <v>6181.84</v>
      </c>
      <c r="J81" s="11" t="s">
        <v>296</v>
      </c>
      <c r="K81" s="13">
        <v>5241</v>
      </c>
    </row>
    <row r="82" spans="1:11" x14ac:dyDescent="0.35">
      <c r="A82" s="133" t="s">
        <v>285</v>
      </c>
      <c r="B82" s="137">
        <v>7774.05</v>
      </c>
      <c r="C82" s="4"/>
      <c r="D82" s="5" t="s">
        <v>301</v>
      </c>
      <c r="E82" s="7">
        <v>7114.24</v>
      </c>
      <c r="G82" s="8" t="s">
        <v>292</v>
      </c>
      <c r="H82" s="10">
        <v>5985.5</v>
      </c>
      <c r="J82" s="11" t="s">
        <v>290</v>
      </c>
      <c r="K82" s="140">
        <v>4660.8</v>
      </c>
    </row>
    <row r="83" spans="1:11" x14ac:dyDescent="0.35">
      <c r="A83" s="3" t="s">
        <v>65</v>
      </c>
      <c r="B83" s="139"/>
      <c r="C83" s="4"/>
      <c r="D83" s="5" t="s">
        <v>304</v>
      </c>
      <c r="E83" s="7">
        <v>7083</v>
      </c>
      <c r="G83" s="8" t="s">
        <v>302</v>
      </c>
      <c r="H83" s="10">
        <v>5749</v>
      </c>
      <c r="J83" s="3" t="s">
        <v>69</v>
      </c>
      <c r="K83" s="139"/>
    </row>
    <row r="84" spans="1:11" x14ac:dyDescent="0.35">
      <c r="C84" s="4"/>
      <c r="D84" s="3" t="s">
        <v>66</v>
      </c>
      <c r="G84" s="3" t="s">
        <v>67</v>
      </c>
    </row>
    <row r="85" spans="1:11" x14ac:dyDescent="0.35">
      <c r="A85" t="s">
        <v>61</v>
      </c>
      <c r="C85" s="4"/>
    </row>
    <row r="86" spans="1:11" x14ac:dyDescent="0.35">
      <c r="C86" s="4"/>
    </row>
    <row r="87" spans="1:11" x14ac:dyDescent="0.35">
      <c r="A87" s="20" t="s">
        <v>254</v>
      </c>
      <c r="B87" s="18"/>
      <c r="C87" s="18"/>
      <c r="D87" s="19"/>
      <c r="E87" s="19"/>
      <c r="F87" s="19"/>
      <c r="G87" s="19"/>
      <c r="H87" s="19"/>
      <c r="I87" s="19"/>
      <c r="J87" s="19"/>
      <c r="K87" s="19"/>
    </row>
    <row r="88" spans="1:11" x14ac:dyDescent="0.35">
      <c r="A88" s="2" t="s">
        <v>2</v>
      </c>
      <c r="B88" s="87"/>
      <c r="C88" s="88"/>
      <c r="D88" t="s">
        <v>57</v>
      </c>
      <c r="G88" t="s">
        <v>36</v>
      </c>
      <c r="J88" t="s">
        <v>4</v>
      </c>
    </row>
    <row r="89" spans="1:11" x14ac:dyDescent="0.35">
      <c r="A89" s="133" t="s">
        <v>291</v>
      </c>
      <c r="B89" s="134">
        <v>0.59200000000000008</v>
      </c>
      <c r="C89" s="4"/>
      <c r="D89" s="5" t="s">
        <v>307</v>
      </c>
      <c r="E89" s="6">
        <v>0.496</v>
      </c>
      <c r="G89" s="8" t="s">
        <v>286</v>
      </c>
      <c r="H89" s="9">
        <v>0.39299999999999996</v>
      </c>
      <c r="J89" s="11" t="s">
        <v>297</v>
      </c>
      <c r="K89" s="12">
        <v>0.35100000000000003</v>
      </c>
    </row>
    <row r="90" spans="1:11" x14ac:dyDescent="0.35">
      <c r="A90" s="133" t="s">
        <v>283</v>
      </c>
      <c r="B90" s="134">
        <v>0.56700000000000006</v>
      </c>
      <c r="C90" s="4"/>
      <c r="D90" s="5" t="s">
        <v>296</v>
      </c>
      <c r="E90" s="6">
        <v>0.48899999999999999</v>
      </c>
      <c r="G90" s="8" t="s">
        <v>293</v>
      </c>
      <c r="H90" s="9">
        <v>0.39100000000000001</v>
      </c>
      <c r="J90" s="11" t="s">
        <v>298</v>
      </c>
      <c r="K90" s="12">
        <v>0.317</v>
      </c>
    </row>
    <row r="91" spans="1:11" x14ac:dyDescent="0.35">
      <c r="A91" s="133" t="s">
        <v>300</v>
      </c>
      <c r="B91" s="134">
        <v>0.53299999999999992</v>
      </c>
      <c r="C91" s="4"/>
      <c r="D91" s="5" t="s">
        <v>303</v>
      </c>
      <c r="E91" s="6">
        <v>0.47100000000000003</v>
      </c>
      <c r="G91" s="8" t="s">
        <v>290</v>
      </c>
      <c r="H91" s="9">
        <v>0.38900000000000001</v>
      </c>
      <c r="J91" s="11" t="s">
        <v>294</v>
      </c>
      <c r="K91" s="12">
        <v>0.27699999999999997</v>
      </c>
    </row>
    <row r="92" spans="1:11" x14ac:dyDescent="0.35">
      <c r="A92" s="133" t="s">
        <v>288</v>
      </c>
      <c r="B92" s="134">
        <v>0.51400000000000001</v>
      </c>
      <c r="C92" s="4"/>
      <c r="D92" s="5" t="s">
        <v>285</v>
      </c>
      <c r="E92" s="6">
        <v>0.45899999999999996</v>
      </c>
      <c r="G92" s="8" t="s">
        <v>304</v>
      </c>
      <c r="H92" s="9">
        <v>0.38299999999999995</v>
      </c>
      <c r="J92" s="11" t="s">
        <v>299</v>
      </c>
      <c r="K92" s="12">
        <v>0.27</v>
      </c>
    </row>
    <row r="93" spans="1:11" x14ac:dyDescent="0.35">
      <c r="A93" s="133" t="s">
        <v>295</v>
      </c>
      <c r="B93" s="134">
        <v>0.50900000000000001</v>
      </c>
      <c r="C93" s="4"/>
      <c r="D93" s="5" t="s">
        <v>292</v>
      </c>
      <c r="E93" s="6">
        <v>0.44799999999999995</v>
      </c>
      <c r="G93" s="8" t="s">
        <v>301</v>
      </c>
      <c r="H93" s="9">
        <v>0.35200000000000004</v>
      </c>
      <c r="J93" s="11" t="s">
        <v>302</v>
      </c>
      <c r="K93" s="12">
        <v>9.6999999999999989E-2</v>
      </c>
    </row>
    <row r="94" spans="1:11" x14ac:dyDescent="0.35">
      <c r="A94" s="3" t="s">
        <v>65</v>
      </c>
      <c r="B94" s="136"/>
      <c r="C94" s="4"/>
      <c r="D94" s="5" t="s">
        <v>289</v>
      </c>
      <c r="E94" s="6">
        <v>0.39500000000000002</v>
      </c>
      <c r="G94" s="8" t="s">
        <v>287</v>
      </c>
      <c r="H94" s="9">
        <v>0.35100000000000003</v>
      </c>
      <c r="J94" s="3" t="s">
        <v>70</v>
      </c>
      <c r="K94" s="136"/>
    </row>
    <row r="95" spans="1:11" x14ac:dyDescent="0.35">
      <c r="C95" s="4"/>
      <c r="D95" s="3" t="s">
        <v>66</v>
      </c>
      <c r="G95" s="3" t="s">
        <v>67</v>
      </c>
    </row>
    <row r="96" spans="1:11" x14ac:dyDescent="0.35">
      <c r="A96" t="s">
        <v>63</v>
      </c>
      <c r="C96" s="4"/>
    </row>
    <row r="97" spans="1:11" x14ac:dyDescent="0.35">
      <c r="C97" s="4"/>
    </row>
    <row r="98" spans="1:11" x14ac:dyDescent="0.35">
      <c r="A98" s="20" t="s">
        <v>255</v>
      </c>
      <c r="B98" s="18"/>
      <c r="C98" s="18"/>
      <c r="D98" s="19"/>
      <c r="E98" s="19"/>
      <c r="F98" s="19"/>
      <c r="G98" s="19"/>
      <c r="H98" s="19"/>
      <c r="I98" s="19"/>
      <c r="J98" s="19"/>
      <c r="K98" s="19"/>
    </row>
    <row r="99" spans="1:11" x14ac:dyDescent="0.35">
      <c r="A99" s="2" t="s">
        <v>2</v>
      </c>
      <c r="B99" s="87"/>
      <c r="C99" s="88"/>
      <c r="D99" t="s">
        <v>57</v>
      </c>
      <c r="G99" t="s">
        <v>36</v>
      </c>
      <c r="J99" t="s">
        <v>4</v>
      </c>
    </row>
    <row r="100" spans="1:11" x14ac:dyDescent="0.35">
      <c r="A100" s="133" t="s">
        <v>300</v>
      </c>
      <c r="B100" s="134">
        <v>0.81299999999999994</v>
      </c>
      <c r="C100" s="4"/>
      <c r="D100" s="5" t="s">
        <v>291</v>
      </c>
      <c r="E100" s="6">
        <v>0.54500000000000004</v>
      </c>
      <c r="G100" s="8" t="s">
        <v>286</v>
      </c>
      <c r="H100" s="9">
        <v>0.36499999999999999</v>
      </c>
      <c r="J100" s="11" t="s">
        <v>301</v>
      </c>
      <c r="K100" s="12">
        <v>0.28199999999999997</v>
      </c>
    </row>
    <row r="101" spans="1:11" x14ac:dyDescent="0.35">
      <c r="A101" s="133" t="s">
        <v>288</v>
      </c>
      <c r="B101" s="134">
        <v>0.69200000000000006</v>
      </c>
      <c r="C101" s="4"/>
      <c r="D101" s="5" t="s">
        <v>307</v>
      </c>
      <c r="E101" s="6">
        <v>0.5</v>
      </c>
      <c r="G101" s="8" t="s">
        <v>297</v>
      </c>
      <c r="H101" s="9">
        <v>0.36200000000000004</v>
      </c>
      <c r="J101" s="11" t="s">
        <v>290</v>
      </c>
      <c r="K101" s="12">
        <v>0.24600000000000002</v>
      </c>
    </row>
    <row r="102" spans="1:11" x14ac:dyDescent="0.35">
      <c r="A102" s="133" t="s">
        <v>298</v>
      </c>
      <c r="B102" s="134">
        <v>0.64300000000000002</v>
      </c>
      <c r="C102" s="4"/>
      <c r="D102" s="5" t="s">
        <v>293</v>
      </c>
      <c r="E102" s="6">
        <v>0.49299999999999999</v>
      </c>
      <c r="G102" s="8" t="s">
        <v>303</v>
      </c>
      <c r="H102" s="9">
        <v>0.34299999999999997</v>
      </c>
      <c r="J102" s="11" t="s">
        <v>295</v>
      </c>
      <c r="K102" s="12">
        <v>0.222</v>
      </c>
    </row>
    <row r="103" spans="1:11" x14ac:dyDescent="0.35">
      <c r="A103" s="133" t="s">
        <v>283</v>
      </c>
      <c r="B103" s="134">
        <v>0.63</v>
      </c>
      <c r="C103" s="4"/>
      <c r="D103" s="5" t="s">
        <v>289</v>
      </c>
      <c r="E103" s="6">
        <v>0.48399999999999999</v>
      </c>
      <c r="G103" s="8" t="s">
        <v>292</v>
      </c>
      <c r="H103" s="9">
        <v>0.313</v>
      </c>
      <c r="J103" s="11" t="s">
        <v>302</v>
      </c>
      <c r="K103" s="12">
        <v>0.21100000000000002</v>
      </c>
    </row>
    <row r="104" spans="1:11" x14ac:dyDescent="0.35">
      <c r="A104" s="133" t="s">
        <v>296</v>
      </c>
      <c r="B104" s="134">
        <v>0.6</v>
      </c>
      <c r="C104" s="4"/>
      <c r="D104" s="5" t="s">
        <v>287</v>
      </c>
      <c r="E104" s="6">
        <v>0.4</v>
      </c>
      <c r="G104" s="8" t="s">
        <v>285</v>
      </c>
      <c r="H104" s="9">
        <v>0.30399999999999999</v>
      </c>
      <c r="J104" s="11" t="s">
        <v>299</v>
      </c>
      <c r="K104" s="12">
        <v>0.2</v>
      </c>
    </row>
    <row r="105" spans="1:11" x14ac:dyDescent="0.35">
      <c r="A105" s="3" t="s">
        <v>65</v>
      </c>
      <c r="C105" s="4"/>
      <c r="D105" s="5" t="s">
        <v>304</v>
      </c>
      <c r="E105" s="6">
        <v>0.39600000000000002</v>
      </c>
      <c r="G105" s="8" t="s">
        <v>294</v>
      </c>
      <c r="H105" s="9">
        <v>0.3</v>
      </c>
      <c r="J105" s="3" t="s">
        <v>73</v>
      </c>
    </row>
    <row r="106" spans="1:11" x14ac:dyDescent="0.35">
      <c r="C106" s="4"/>
      <c r="D106" s="3" t="s">
        <v>66</v>
      </c>
      <c r="E106" s="136"/>
      <c r="G106" s="3" t="s">
        <v>67</v>
      </c>
      <c r="H106" s="136"/>
    </row>
    <row r="107" spans="1:11" x14ac:dyDescent="0.35">
      <c r="A107" t="s">
        <v>72</v>
      </c>
      <c r="C107" s="4"/>
    </row>
    <row r="108" spans="1:11" x14ac:dyDescent="0.35">
      <c r="C108" s="4"/>
    </row>
    <row r="109" spans="1:11" x14ac:dyDescent="0.35">
      <c r="A109" s="20" t="s">
        <v>256</v>
      </c>
      <c r="B109" s="18"/>
      <c r="C109" s="18"/>
      <c r="D109" s="19"/>
      <c r="E109" s="19"/>
      <c r="F109" s="19"/>
      <c r="G109" s="19"/>
      <c r="H109" s="19"/>
      <c r="I109" s="19"/>
      <c r="J109" s="19"/>
      <c r="K109" s="19"/>
    </row>
    <row r="110" spans="1:11" x14ac:dyDescent="0.35">
      <c r="A110" s="2" t="s">
        <v>2</v>
      </c>
      <c r="B110" s="87"/>
      <c r="C110" s="88"/>
      <c r="D110" t="s">
        <v>57</v>
      </c>
      <c r="G110" t="s">
        <v>36</v>
      </c>
      <c r="J110" t="s">
        <v>4</v>
      </c>
    </row>
    <row r="111" spans="1:11" x14ac:dyDescent="0.35">
      <c r="A111" s="133" t="s">
        <v>293</v>
      </c>
      <c r="B111" s="134">
        <v>0.93299999999999994</v>
      </c>
      <c r="C111" s="4"/>
      <c r="D111" s="5" t="s">
        <v>298</v>
      </c>
      <c r="E111" s="6">
        <v>0.627</v>
      </c>
      <c r="G111" s="8" t="s">
        <v>295</v>
      </c>
      <c r="H111" s="9">
        <v>0.51200000000000001</v>
      </c>
      <c r="J111" s="11" t="s">
        <v>301</v>
      </c>
      <c r="K111" s="12">
        <v>0.40200000000000002</v>
      </c>
    </row>
    <row r="112" spans="1:11" x14ac:dyDescent="0.35">
      <c r="A112" s="133" t="s">
        <v>304</v>
      </c>
      <c r="B112" s="134">
        <v>0.89200000000000002</v>
      </c>
      <c r="C112" s="4"/>
      <c r="D112" s="5" t="s">
        <v>285</v>
      </c>
      <c r="E112" s="6">
        <v>0.61499999999999999</v>
      </c>
      <c r="G112" s="8" t="s">
        <v>292</v>
      </c>
      <c r="H112" s="9">
        <v>0.496</v>
      </c>
      <c r="J112" s="11" t="s">
        <v>300</v>
      </c>
      <c r="K112" s="12">
        <v>0.30599999999999999</v>
      </c>
    </row>
    <row r="113" spans="1:11" x14ac:dyDescent="0.35">
      <c r="A113" s="133" t="s">
        <v>286</v>
      </c>
      <c r="B113" s="134">
        <v>0.69799999999999995</v>
      </c>
      <c r="C113" s="4"/>
      <c r="D113" s="5" t="s">
        <v>299</v>
      </c>
      <c r="E113" s="6">
        <v>0.60499999999999998</v>
      </c>
      <c r="G113" s="8" t="s">
        <v>290</v>
      </c>
      <c r="H113" s="9">
        <v>0.49299999999999999</v>
      </c>
      <c r="J113" s="11" t="s">
        <v>296</v>
      </c>
      <c r="K113" s="12">
        <v>0.22699999999999998</v>
      </c>
    </row>
    <row r="114" spans="1:11" x14ac:dyDescent="0.35">
      <c r="A114" s="133" t="s">
        <v>283</v>
      </c>
      <c r="B114" s="134">
        <v>0.68400000000000005</v>
      </c>
      <c r="C114" s="4"/>
      <c r="D114" s="5" t="s">
        <v>302</v>
      </c>
      <c r="E114" s="6">
        <v>0.6</v>
      </c>
      <c r="G114" s="8" t="s">
        <v>291</v>
      </c>
      <c r="H114" s="9">
        <v>0.47600000000000003</v>
      </c>
      <c r="J114" s="11" t="s">
        <v>287</v>
      </c>
      <c r="K114" s="12">
        <v>0.19</v>
      </c>
    </row>
    <row r="115" spans="1:11" x14ac:dyDescent="0.35">
      <c r="A115" s="133" t="s">
        <v>289</v>
      </c>
      <c r="B115" s="134">
        <v>0.63300000000000001</v>
      </c>
      <c r="C115" s="4"/>
      <c r="D115" s="5" t="s">
        <v>294</v>
      </c>
      <c r="E115" s="6">
        <v>0.58200000000000007</v>
      </c>
      <c r="G115" s="8" t="s">
        <v>288</v>
      </c>
      <c r="H115" s="9">
        <v>0.47399999999999998</v>
      </c>
      <c r="J115" s="11" t="s">
        <v>297</v>
      </c>
      <c r="K115" s="12">
        <v>0.16200000000000001</v>
      </c>
    </row>
    <row r="116" spans="1:11" x14ac:dyDescent="0.35">
      <c r="A116" s="3" t="s">
        <v>65</v>
      </c>
      <c r="C116" s="4"/>
      <c r="D116" s="5" t="s">
        <v>307</v>
      </c>
      <c r="E116" s="6">
        <v>0.57299999999999995</v>
      </c>
      <c r="G116" s="8" t="s">
        <v>303</v>
      </c>
      <c r="H116" s="9">
        <v>0.43</v>
      </c>
      <c r="J116" s="3" t="s">
        <v>308</v>
      </c>
      <c r="K116" s="136"/>
    </row>
    <row r="117" spans="1:11" x14ac:dyDescent="0.35">
      <c r="C117" s="4"/>
      <c r="D117" s="3" t="s">
        <v>66</v>
      </c>
      <c r="E117" s="136"/>
      <c r="G117" s="3" t="s">
        <v>67</v>
      </c>
    </row>
    <row r="120" spans="1:11" ht="21" x14ac:dyDescent="0.35">
      <c r="A120" s="81" t="s">
        <v>310</v>
      </c>
    </row>
    <row r="121" spans="1:11" ht="7.5" customHeight="1" x14ac:dyDescent="0.35"/>
    <row r="122" spans="1:11" x14ac:dyDescent="0.35">
      <c r="A122" s="20" t="s">
        <v>191</v>
      </c>
      <c r="B122" s="18"/>
      <c r="C122" s="18"/>
      <c r="D122" s="19"/>
      <c r="E122" s="19"/>
      <c r="F122" s="19"/>
      <c r="G122" s="19"/>
      <c r="H122" s="19"/>
      <c r="I122" s="19"/>
      <c r="J122" s="19"/>
      <c r="K122" s="19"/>
    </row>
    <row r="123" spans="1:11" x14ac:dyDescent="0.35">
      <c r="A123" s="2" t="s">
        <v>2</v>
      </c>
      <c r="B123" s="87"/>
      <c r="C123" s="88"/>
      <c r="D123" t="s">
        <v>57</v>
      </c>
      <c r="G123" t="s">
        <v>36</v>
      </c>
      <c r="J123" t="s">
        <v>4</v>
      </c>
    </row>
    <row r="124" spans="1:11" x14ac:dyDescent="0.35">
      <c r="A124" s="133" t="s">
        <v>283</v>
      </c>
      <c r="B124" s="134">
        <v>0.59799999999999998</v>
      </c>
      <c r="C124" s="4"/>
      <c r="D124" s="5" t="s">
        <v>284</v>
      </c>
      <c r="E124" s="6">
        <v>0.503</v>
      </c>
      <c r="G124" s="8" t="s">
        <v>285</v>
      </c>
      <c r="H124" s="9">
        <v>0.40600000000000003</v>
      </c>
      <c r="J124" s="11" t="s">
        <v>286</v>
      </c>
      <c r="K124" s="12">
        <v>0.34599999999999997</v>
      </c>
    </row>
    <row r="125" spans="1:11" x14ac:dyDescent="0.35">
      <c r="A125" s="133" t="s">
        <v>287</v>
      </c>
      <c r="B125" s="134">
        <v>0.57899999999999996</v>
      </c>
      <c r="C125" s="4"/>
      <c r="D125" s="5" t="s">
        <v>288</v>
      </c>
      <c r="E125" s="6">
        <v>0.47199999999999998</v>
      </c>
      <c r="G125" s="8" t="s">
        <v>289</v>
      </c>
      <c r="H125" s="9">
        <v>0.40600000000000003</v>
      </c>
      <c r="J125" s="11" t="s">
        <v>290</v>
      </c>
      <c r="K125" s="12">
        <v>0.33700000000000002</v>
      </c>
    </row>
    <row r="126" spans="1:11" x14ac:dyDescent="0.35">
      <c r="A126" s="133" t="s">
        <v>291</v>
      </c>
      <c r="B126" s="134">
        <v>0.57399999999999995</v>
      </c>
      <c r="C126" s="4"/>
      <c r="D126" s="5" t="s">
        <v>292</v>
      </c>
      <c r="E126" s="6">
        <v>0.46200000000000002</v>
      </c>
      <c r="G126" s="8" t="s">
        <v>293</v>
      </c>
      <c r="H126" s="9">
        <v>0.38700000000000001</v>
      </c>
      <c r="J126" s="11" t="s">
        <v>294</v>
      </c>
      <c r="K126" s="12">
        <v>0.32300000000000001</v>
      </c>
    </row>
    <row r="127" spans="1:11" x14ac:dyDescent="0.35">
      <c r="A127" s="133" t="s">
        <v>295</v>
      </c>
      <c r="B127" s="134">
        <v>0.52300000000000002</v>
      </c>
      <c r="C127" s="4"/>
      <c r="D127" s="5" t="s">
        <v>296</v>
      </c>
      <c r="E127" s="6">
        <v>0.45800000000000002</v>
      </c>
      <c r="G127" s="8" t="s">
        <v>297</v>
      </c>
      <c r="H127" s="9">
        <v>0.372</v>
      </c>
      <c r="J127" s="11" t="s">
        <v>298</v>
      </c>
      <c r="K127" s="12">
        <v>0.21099999999999999</v>
      </c>
    </row>
    <row r="128" spans="1:11" x14ac:dyDescent="0.35">
      <c r="A128" s="133" t="s">
        <v>299</v>
      </c>
      <c r="B128" s="134">
        <v>0.51900000000000002</v>
      </c>
      <c r="C128" s="4"/>
      <c r="D128" s="5" t="s">
        <v>300</v>
      </c>
      <c r="E128" s="6">
        <v>0.44600000000000001</v>
      </c>
      <c r="G128" s="8" t="s">
        <v>301</v>
      </c>
      <c r="H128" s="9">
        <v>0.35899999999999999</v>
      </c>
      <c r="J128" s="11" t="s">
        <v>302</v>
      </c>
      <c r="K128" s="12">
        <v>0.114</v>
      </c>
    </row>
    <row r="129" spans="1:11" x14ac:dyDescent="0.35">
      <c r="A129" s="133" t="s">
        <v>303</v>
      </c>
      <c r="B129" s="134">
        <v>0.50700000000000001</v>
      </c>
      <c r="C129" s="4"/>
      <c r="D129" s="3" t="s">
        <v>66</v>
      </c>
      <c r="E129" s="135"/>
      <c r="G129" s="8" t="s">
        <v>304</v>
      </c>
      <c r="H129" s="9">
        <v>0.35699999999999998</v>
      </c>
      <c r="J129" s="3" t="s">
        <v>68</v>
      </c>
      <c r="K129" s="136"/>
    </row>
    <row r="130" spans="1:11" x14ac:dyDescent="0.35">
      <c r="A130" s="3" t="s">
        <v>65</v>
      </c>
      <c r="C130" s="4"/>
      <c r="E130" s="136"/>
      <c r="G130" s="3" t="s">
        <v>67</v>
      </c>
    </row>
    <row r="131" spans="1:11" x14ac:dyDescent="0.35">
      <c r="A131" t="s">
        <v>60</v>
      </c>
      <c r="C131" s="4"/>
    </row>
    <row r="132" spans="1:11" x14ac:dyDescent="0.35">
      <c r="C132" s="4"/>
    </row>
    <row r="133" spans="1:11" x14ac:dyDescent="0.35">
      <c r="A133" s="20" t="s">
        <v>192</v>
      </c>
      <c r="B133" s="18"/>
      <c r="C133" s="18"/>
      <c r="D133" s="19"/>
      <c r="E133" s="19"/>
      <c r="F133" s="19"/>
      <c r="G133" s="19"/>
      <c r="H133" s="19"/>
      <c r="I133" s="19"/>
      <c r="J133" s="19"/>
      <c r="K133" s="19"/>
    </row>
    <row r="134" spans="1:11" x14ac:dyDescent="0.35">
      <c r="A134" s="2" t="s">
        <v>2</v>
      </c>
      <c r="B134" s="87"/>
      <c r="C134" s="88"/>
      <c r="D134" t="s">
        <v>57</v>
      </c>
      <c r="G134" t="s">
        <v>36</v>
      </c>
      <c r="J134" t="s">
        <v>4</v>
      </c>
    </row>
    <row r="135" spans="1:11" x14ac:dyDescent="0.35">
      <c r="A135" s="133" t="s">
        <v>299</v>
      </c>
      <c r="B135" s="137">
        <v>18201.439999999999</v>
      </c>
      <c r="C135" s="4"/>
      <c r="D135" s="5" t="s">
        <v>297</v>
      </c>
      <c r="E135" s="7">
        <v>7595.38</v>
      </c>
      <c r="G135" s="8" t="s">
        <v>288</v>
      </c>
      <c r="H135" s="10">
        <v>6640.48</v>
      </c>
      <c r="J135" s="11" t="s">
        <v>293</v>
      </c>
      <c r="K135" s="13">
        <v>4878.3500000000004</v>
      </c>
    </row>
    <row r="136" spans="1:11" x14ac:dyDescent="0.35">
      <c r="A136" s="133" t="s">
        <v>298</v>
      </c>
      <c r="B136" s="137">
        <v>12602</v>
      </c>
      <c r="C136" s="4"/>
      <c r="D136" s="5" t="s">
        <v>301</v>
      </c>
      <c r="E136" s="7">
        <v>7348.69</v>
      </c>
      <c r="G136" s="8" t="s">
        <v>292</v>
      </c>
      <c r="H136" s="10">
        <v>6228</v>
      </c>
      <c r="J136" s="11" t="s">
        <v>295</v>
      </c>
      <c r="K136" s="13">
        <v>4758.38</v>
      </c>
    </row>
    <row r="137" spans="1:11" x14ac:dyDescent="0.35">
      <c r="A137" s="133" t="s">
        <v>291</v>
      </c>
      <c r="B137" s="137">
        <v>9628.34</v>
      </c>
      <c r="C137" s="4"/>
      <c r="D137" s="5" t="s">
        <v>287</v>
      </c>
      <c r="E137" s="7">
        <v>7262.69</v>
      </c>
      <c r="G137" s="8" t="s">
        <v>296</v>
      </c>
      <c r="H137" s="10">
        <v>6147.5</v>
      </c>
      <c r="J137" s="11" t="s">
        <v>294</v>
      </c>
      <c r="K137" s="13">
        <v>4315.8900000000003</v>
      </c>
    </row>
    <row r="138" spans="1:11" x14ac:dyDescent="0.35">
      <c r="A138" s="133" t="s">
        <v>304</v>
      </c>
      <c r="B138" s="137">
        <v>7968</v>
      </c>
      <c r="C138" s="4"/>
      <c r="D138" s="5" t="s">
        <v>286</v>
      </c>
      <c r="E138" s="7">
        <v>6925.36</v>
      </c>
      <c r="G138" s="8" t="s">
        <v>283</v>
      </c>
      <c r="H138" s="10">
        <v>6125</v>
      </c>
      <c r="J138" s="11" t="s">
        <v>290</v>
      </c>
      <c r="K138" s="13">
        <v>3635.13</v>
      </c>
    </row>
    <row r="139" spans="1:11" x14ac:dyDescent="0.35">
      <c r="A139" s="133" t="s">
        <v>300</v>
      </c>
      <c r="B139" s="137">
        <v>7928.64</v>
      </c>
      <c r="C139" s="4"/>
      <c r="D139" s="5" t="s">
        <v>285</v>
      </c>
      <c r="E139" s="7">
        <v>6682</v>
      </c>
      <c r="G139" s="8" t="s">
        <v>303</v>
      </c>
      <c r="H139" s="10">
        <v>5955.29</v>
      </c>
      <c r="J139" s="11" t="s">
        <v>305</v>
      </c>
      <c r="K139" s="138" t="s">
        <v>306</v>
      </c>
    </row>
    <row r="140" spans="1:11" x14ac:dyDescent="0.35">
      <c r="A140" s="3" t="s">
        <v>65</v>
      </c>
      <c r="B140" s="139"/>
      <c r="C140" s="4"/>
      <c r="D140" s="5" t="s">
        <v>289</v>
      </c>
      <c r="E140" s="7">
        <v>6650.72</v>
      </c>
      <c r="G140" s="8" t="s">
        <v>307</v>
      </c>
      <c r="H140" s="10">
        <v>5250.94</v>
      </c>
      <c r="J140" s="3" t="s">
        <v>69</v>
      </c>
      <c r="K140" s="139"/>
    </row>
    <row r="141" spans="1:11" x14ac:dyDescent="0.35">
      <c r="C141" s="4"/>
      <c r="D141" s="3" t="s">
        <v>66</v>
      </c>
      <c r="G141" s="3" t="s">
        <v>67</v>
      </c>
    </row>
    <row r="142" spans="1:11" x14ac:dyDescent="0.35">
      <c r="A142" t="s">
        <v>61</v>
      </c>
      <c r="C142" s="4"/>
    </row>
    <row r="143" spans="1:11" x14ac:dyDescent="0.35">
      <c r="C143" s="4"/>
    </row>
    <row r="144" spans="1:11" x14ac:dyDescent="0.35">
      <c r="A144" s="20" t="s">
        <v>193</v>
      </c>
      <c r="B144" s="18"/>
      <c r="C144" s="18"/>
      <c r="D144" s="19"/>
      <c r="E144" s="19"/>
      <c r="F144" s="19"/>
      <c r="G144" s="19"/>
      <c r="H144" s="19"/>
      <c r="I144" s="19"/>
      <c r="J144" s="19"/>
      <c r="K144" s="19"/>
    </row>
    <row r="145" spans="1:11" x14ac:dyDescent="0.35">
      <c r="A145" s="2" t="s">
        <v>2</v>
      </c>
      <c r="B145" s="87"/>
      <c r="C145" s="88"/>
      <c r="D145" t="s">
        <v>57</v>
      </c>
      <c r="G145" t="s">
        <v>36</v>
      </c>
      <c r="J145" t="s">
        <v>4</v>
      </c>
    </row>
    <row r="146" spans="1:11" x14ac:dyDescent="0.35">
      <c r="A146" s="133" t="s">
        <v>303</v>
      </c>
      <c r="B146" s="134">
        <v>0.53600000000000003</v>
      </c>
      <c r="C146" s="4"/>
      <c r="D146" s="5" t="s">
        <v>292</v>
      </c>
      <c r="E146" s="6">
        <v>0.38900000000000001</v>
      </c>
      <c r="G146" s="8" t="s">
        <v>297</v>
      </c>
      <c r="H146" s="9">
        <v>0.35799999999999998</v>
      </c>
      <c r="J146" s="11" t="s">
        <v>287</v>
      </c>
      <c r="K146" s="12">
        <v>0.28899999999999998</v>
      </c>
    </row>
    <row r="147" spans="1:11" x14ac:dyDescent="0.35">
      <c r="A147" s="133" t="s">
        <v>299</v>
      </c>
      <c r="B147" s="134">
        <v>0.53300000000000003</v>
      </c>
      <c r="C147" s="4"/>
      <c r="D147" s="5" t="s">
        <v>286</v>
      </c>
      <c r="E147" s="6">
        <v>0.38</v>
      </c>
      <c r="G147" s="8" t="s">
        <v>301</v>
      </c>
      <c r="H147" s="9">
        <v>0.34699999999999998</v>
      </c>
      <c r="J147" s="11" t="s">
        <v>307</v>
      </c>
      <c r="K147" s="12">
        <v>0.27700000000000002</v>
      </c>
    </row>
    <row r="148" spans="1:11" x14ac:dyDescent="0.35">
      <c r="A148" s="133" t="s">
        <v>295</v>
      </c>
      <c r="B148" s="134">
        <v>0.44500000000000001</v>
      </c>
      <c r="C148" s="4"/>
      <c r="D148" s="5" t="s">
        <v>285</v>
      </c>
      <c r="E148" s="6">
        <v>0.376</v>
      </c>
      <c r="G148" s="8" t="s">
        <v>288</v>
      </c>
      <c r="H148" s="9">
        <v>0.33700000000000002</v>
      </c>
      <c r="J148" s="11" t="s">
        <v>290</v>
      </c>
      <c r="K148" s="12">
        <v>0.23599999999999999</v>
      </c>
    </row>
    <row r="149" spans="1:11" x14ac:dyDescent="0.35">
      <c r="A149" s="133" t="s">
        <v>283</v>
      </c>
      <c r="B149" s="134">
        <v>0.44400000000000001</v>
      </c>
      <c r="C149" s="4"/>
      <c r="D149" s="5" t="s">
        <v>304</v>
      </c>
      <c r="E149" s="6">
        <v>0.374</v>
      </c>
      <c r="G149" s="8" t="s">
        <v>293</v>
      </c>
      <c r="H149" s="9">
        <v>0.32600000000000001</v>
      </c>
      <c r="J149" s="11" t="s">
        <v>302</v>
      </c>
      <c r="K149" s="12">
        <v>0.2</v>
      </c>
    </row>
    <row r="150" spans="1:11" x14ac:dyDescent="0.35">
      <c r="A150" s="133" t="s">
        <v>291</v>
      </c>
      <c r="B150" s="134">
        <v>0.41199999999999998</v>
      </c>
      <c r="C150" s="4"/>
      <c r="D150" s="5" t="s">
        <v>300</v>
      </c>
      <c r="E150" s="6">
        <v>0.37</v>
      </c>
      <c r="G150" s="8" t="s">
        <v>294</v>
      </c>
      <c r="H150" s="9">
        <v>0.312</v>
      </c>
      <c r="J150" s="11" t="s">
        <v>298</v>
      </c>
      <c r="K150" s="12">
        <v>0.17899999999999999</v>
      </c>
    </row>
    <row r="151" spans="1:11" x14ac:dyDescent="0.35">
      <c r="A151" s="3" t="s">
        <v>65</v>
      </c>
      <c r="B151" s="136"/>
      <c r="C151" s="4"/>
      <c r="D151" s="5" t="s">
        <v>296</v>
      </c>
      <c r="E151" s="6">
        <v>0.36599999999999999</v>
      </c>
      <c r="G151" s="8" t="s">
        <v>289</v>
      </c>
      <c r="H151" s="9">
        <v>0.29399999999999998</v>
      </c>
      <c r="J151" s="3" t="s">
        <v>70</v>
      </c>
      <c r="K151" s="136"/>
    </row>
    <row r="152" spans="1:11" x14ac:dyDescent="0.35">
      <c r="C152" s="4"/>
      <c r="D152" s="3" t="s">
        <v>66</v>
      </c>
      <c r="G152" s="3" t="s">
        <v>67</v>
      </c>
    </row>
    <row r="153" spans="1:11" x14ac:dyDescent="0.35">
      <c r="A153" t="s">
        <v>63</v>
      </c>
      <c r="C153" s="4"/>
    </row>
    <row r="154" spans="1:11" x14ac:dyDescent="0.35">
      <c r="C154" s="4"/>
    </row>
    <row r="155" spans="1:11" x14ac:dyDescent="0.35">
      <c r="A155" s="20" t="s">
        <v>194</v>
      </c>
      <c r="B155" s="18"/>
      <c r="C155" s="18"/>
      <c r="D155" s="19"/>
      <c r="E155" s="19"/>
      <c r="F155" s="19"/>
      <c r="G155" s="19"/>
      <c r="H155" s="19"/>
      <c r="I155" s="19"/>
      <c r="J155" s="19"/>
      <c r="K155" s="19"/>
    </row>
    <row r="156" spans="1:11" x14ac:dyDescent="0.35">
      <c r="A156" s="2" t="s">
        <v>2</v>
      </c>
      <c r="B156" s="87"/>
      <c r="C156" s="88"/>
      <c r="D156" t="s">
        <v>57</v>
      </c>
      <c r="G156" t="s">
        <v>36</v>
      </c>
      <c r="J156" t="s">
        <v>4</v>
      </c>
    </row>
    <row r="157" spans="1:11" x14ac:dyDescent="0.35">
      <c r="A157" s="133" t="s">
        <v>300</v>
      </c>
      <c r="B157" s="134">
        <v>0.64300000000000002</v>
      </c>
      <c r="C157" s="4"/>
      <c r="D157" s="5" t="s">
        <v>294</v>
      </c>
      <c r="E157" s="6">
        <v>0.46200000000000002</v>
      </c>
      <c r="G157" s="8" t="s">
        <v>285</v>
      </c>
      <c r="H157" s="9">
        <v>0.33300000000000002</v>
      </c>
      <c r="J157" s="11" t="s">
        <v>297</v>
      </c>
      <c r="K157" s="12">
        <v>0.24099999999999999</v>
      </c>
    </row>
    <row r="158" spans="1:11" x14ac:dyDescent="0.35">
      <c r="A158" s="133" t="s">
        <v>296</v>
      </c>
      <c r="B158" s="134">
        <v>0.6</v>
      </c>
      <c r="C158" s="4"/>
      <c r="D158" s="5" t="s">
        <v>288</v>
      </c>
      <c r="E158" s="6">
        <v>0.4</v>
      </c>
      <c r="G158" s="8" t="s">
        <v>286</v>
      </c>
      <c r="H158" s="9">
        <v>0.32700000000000001</v>
      </c>
      <c r="J158" s="11" t="s">
        <v>290</v>
      </c>
      <c r="K158" s="12">
        <v>0.224</v>
      </c>
    </row>
    <row r="159" spans="1:11" x14ac:dyDescent="0.35">
      <c r="A159" s="133" t="s">
        <v>299</v>
      </c>
      <c r="B159" s="134">
        <v>0.55600000000000005</v>
      </c>
      <c r="C159" s="4"/>
      <c r="D159" s="5" t="s">
        <v>304</v>
      </c>
      <c r="E159" s="6">
        <v>0.38900000000000001</v>
      </c>
      <c r="G159" s="8" t="s">
        <v>291</v>
      </c>
      <c r="H159" s="9">
        <v>0.314</v>
      </c>
      <c r="J159" s="11" t="s">
        <v>295</v>
      </c>
      <c r="K159" s="12">
        <v>0.2</v>
      </c>
    </row>
    <row r="160" spans="1:11" x14ac:dyDescent="0.35">
      <c r="A160" s="133" t="s">
        <v>303</v>
      </c>
      <c r="B160" s="134">
        <v>0.5</v>
      </c>
      <c r="C160" s="4"/>
      <c r="D160" s="5" t="s">
        <v>289</v>
      </c>
      <c r="E160" s="6">
        <v>0.35299999999999998</v>
      </c>
      <c r="G160" s="8" t="s">
        <v>298</v>
      </c>
      <c r="H160" s="9">
        <v>0.26700000000000002</v>
      </c>
      <c r="J160" s="11" t="s">
        <v>302</v>
      </c>
      <c r="K160" s="12">
        <v>0.2</v>
      </c>
    </row>
    <row r="161" spans="1:11" x14ac:dyDescent="0.35">
      <c r="A161" s="133" t="s">
        <v>293</v>
      </c>
      <c r="B161" s="134">
        <v>0.48699999999999999</v>
      </c>
      <c r="C161" s="4"/>
      <c r="D161" s="5" t="s">
        <v>292</v>
      </c>
      <c r="E161" s="6">
        <v>0.33900000000000002</v>
      </c>
      <c r="G161" s="8" t="s">
        <v>307</v>
      </c>
      <c r="H161" s="9">
        <v>0.25</v>
      </c>
      <c r="J161" s="11" t="s">
        <v>301</v>
      </c>
      <c r="K161" s="12">
        <v>0.16400000000000001</v>
      </c>
    </row>
    <row r="162" spans="1:11" x14ac:dyDescent="0.35">
      <c r="A162" s="133" t="s">
        <v>283</v>
      </c>
      <c r="B162" s="134">
        <v>0.47600000000000003</v>
      </c>
      <c r="C162" s="4"/>
      <c r="D162" s="3" t="s">
        <v>66</v>
      </c>
      <c r="E162" s="136"/>
      <c r="G162" s="3" t="s">
        <v>67</v>
      </c>
      <c r="H162" s="136"/>
      <c r="J162" s="11" t="s">
        <v>287</v>
      </c>
      <c r="K162" s="12">
        <v>0</v>
      </c>
    </row>
    <row r="163" spans="1:11" x14ac:dyDescent="0.35">
      <c r="A163" s="3" t="s">
        <v>65</v>
      </c>
      <c r="C163" s="4"/>
      <c r="J163" s="3" t="s">
        <v>73</v>
      </c>
    </row>
    <row r="164" spans="1:11" x14ac:dyDescent="0.35">
      <c r="A164" t="s">
        <v>72</v>
      </c>
      <c r="C164" s="4"/>
    </row>
    <row r="165" spans="1:11" x14ac:dyDescent="0.35">
      <c r="C165" s="4"/>
    </row>
    <row r="166" spans="1:11" x14ac:dyDescent="0.35">
      <c r="A166" s="20" t="s">
        <v>195</v>
      </c>
      <c r="B166" s="18"/>
      <c r="C166" s="18"/>
      <c r="D166" s="19"/>
      <c r="E166" s="19"/>
      <c r="F166" s="19"/>
      <c r="G166" s="19"/>
      <c r="H166" s="19"/>
      <c r="I166" s="19"/>
      <c r="J166" s="19"/>
      <c r="K166" s="19"/>
    </row>
    <row r="167" spans="1:11" x14ac:dyDescent="0.35">
      <c r="A167" s="2" t="s">
        <v>2</v>
      </c>
      <c r="B167" s="87"/>
      <c r="C167" s="88"/>
      <c r="D167" t="s">
        <v>57</v>
      </c>
      <c r="G167" t="s">
        <v>36</v>
      </c>
      <c r="J167" t="s">
        <v>4</v>
      </c>
    </row>
    <row r="168" spans="1:11" x14ac:dyDescent="0.35">
      <c r="A168" s="133" t="s">
        <v>293</v>
      </c>
      <c r="B168" s="134">
        <v>0.85299999999999998</v>
      </c>
      <c r="C168" s="4"/>
      <c r="D168" s="5" t="s">
        <v>289</v>
      </c>
      <c r="E168" s="6">
        <v>0.64200000000000002</v>
      </c>
      <c r="G168" s="8" t="s">
        <v>300</v>
      </c>
      <c r="H168" s="9">
        <v>0.46600000000000003</v>
      </c>
      <c r="J168" s="11" t="s">
        <v>302</v>
      </c>
      <c r="K168" s="12">
        <v>0.30299999999999999</v>
      </c>
    </row>
    <row r="169" spans="1:11" x14ac:dyDescent="0.35">
      <c r="A169" s="133" t="s">
        <v>304</v>
      </c>
      <c r="B169" s="134">
        <v>0.84699999999999998</v>
      </c>
      <c r="C169" s="4"/>
      <c r="D169" s="5" t="s">
        <v>298</v>
      </c>
      <c r="E169" s="6">
        <v>0.61199999999999999</v>
      </c>
      <c r="G169" s="8" t="s">
        <v>299</v>
      </c>
      <c r="H169" s="9">
        <v>0.42899999999999999</v>
      </c>
      <c r="J169" s="11" t="s">
        <v>287</v>
      </c>
      <c r="K169" s="12">
        <v>0.28199999999999997</v>
      </c>
    </row>
    <row r="170" spans="1:11" x14ac:dyDescent="0.35">
      <c r="A170" s="133" t="s">
        <v>294</v>
      </c>
      <c r="B170" s="134">
        <v>0.72299999999999998</v>
      </c>
      <c r="C170" s="4"/>
      <c r="D170" s="5" t="s">
        <v>296</v>
      </c>
      <c r="E170" s="6">
        <v>0.59</v>
      </c>
      <c r="G170" s="8" t="s">
        <v>290</v>
      </c>
      <c r="H170" s="9">
        <v>0.41299999999999998</v>
      </c>
      <c r="J170" s="11" t="s">
        <v>295</v>
      </c>
      <c r="K170" s="12">
        <v>0.23699999999999999</v>
      </c>
    </row>
    <row r="171" spans="1:11" x14ac:dyDescent="0.35">
      <c r="A171" s="133" t="s">
        <v>286</v>
      </c>
      <c r="B171" s="134">
        <v>0.70499999999999996</v>
      </c>
      <c r="C171" s="4"/>
      <c r="D171" s="5" t="s">
        <v>307</v>
      </c>
      <c r="E171" s="6">
        <v>0.55800000000000005</v>
      </c>
      <c r="G171" s="8" t="s">
        <v>301</v>
      </c>
      <c r="H171" s="9">
        <v>0.35599999999999998</v>
      </c>
      <c r="J171" s="11" t="s">
        <v>303</v>
      </c>
      <c r="K171" s="12">
        <v>0.187</v>
      </c>
    </row>
    <row r="172" spans="1:11" x14ac:dyDescent="0.35">
      <c r="A172" s="133" t="s">
        <v>288</v>
      </c>
      <c r="B172" s="134">
        <v>0.69899999999999995</v>
      </c>
      <c r="C172" s="4"/>
      <c r="D172" s="5" t="s">
        <v>292</v>
      </c>
      <c r="E172" s="6">
        <v>0.47299999999999998</v>
      </c>
      <c r="G172" s="8" t="s">
        <v>285</v>
      </c>
      <c r="H172" s="9">
        <v>0.35499999999999998</v>
      </c>
      <c r="J172" s="11" t="s">
        <v>297</v>
      </c>
      <c r="K172" s="12">
        <v>8.5999999999999993E-2</v>
      </c>
    </row>
    <row r="173" spans="1:11" x14ac:dyDescent="0.35">
      <c r="A173" s="133" t="s">
        <v>283</v>
      </c>
      <c r="B173" s="134">
        <v>0.67700000000000005</v>
      </c>
      <c r="C173" s="4"/>
      <c r="D173" s="3" t="s">
        <v>66</v>
      </c>
      <c r="E173" s="136"/>
      <c r="G173" s="8" t="s">
        <v>291</v>
      </c>
      <c r="H173" s="9">
        <v>0.34100000000000003</v>
      </c>
      <c r="J173" s="3" t="s">
        <v>308</v>
      </c>
      <c r="K173" s="136"/>
    </row>
    <row r="174" spans="1:11" x14ac:dyDescent="0.35">
      <c r="A174" s="3" t="s">
        <v>65</v>
      </c>
      <c r="C174" s="4"/>
      <c r="G174" s="3" t="s">
        <v>67</v>
      </c>
    </row>
    <row r="176" spans="1:11" ht="27" customHeight="1" x14ac:dyDescent="0.35">
      <c r="A176" s="81" t="s">
        <v>309</v>
      </c>
      <c r="B176" s="86"/>
      <c r="C176" s="1"/>
    </row>
    <row r="177" spans="1:15" ht="6.65" customHeight="1" x14ac:dyDescent="0.35">
      <c r="A177" s="2"/>
      <c r="B177" s="2"/>
      <c r="C177" s="2"/>
    </row>
    <row r="178" spans="1:15" ht="18.649999999999999" customHeight="1" x14ac:dyDescent="0.35">
      <c r="A178" s="20" t="s">
        <v>58</v>
      </c>
      <c r="B178" s="18"/>
      <c r="C178" s="18"/>
      <c r="D178" s="19"/>
      <c r="E178" s="19"/>
      <c r="F178" s="19"/>
      <c r="G178" s="19"/>
      <c r="H178" s="19"/>
      <c r="I178" s="19"/>
      <c r="J178" s="19"/>
      <c r="K178" s="19"/>
    </row>
    <row r="179" spans="1:15" x14ac:dyDescent="0.35">
      <c r="A179" s="2" t="s">
        <v>2</v>
      </c>
      <c r="B179" s="87"/>
      <c r="C179" s="88"/>
      <c r="D179" t="s">
        <v>57</v>
      </c>
      <c r="G179" t="s">
        <v>36</v>
      </c>
      <c r="J179" t="s">
        <v>4</v>
      </c>
      <c r="O179" s="88"/>
    </row>
    <row r="180" spans="1:15" x14ac:dyDescent="0.35">
      <c r="A180" s="133" t="s">
        <v>285</v>
      </c>
      <c r="B180" s="134">
        <v>0.60399999999999998</v>
      </c>
      <c r="C180" s="4"/>
      <c r="D180" s="5" t="s">
        <v>297</v>
      </c>
      <c r="E180" s="6">
        <v>0.438</v>
      </c>
      <c r="G180" s="8" t="s">
        <v>301</v>
      </c>
      <c r="H180" s="9">
        <v>0.36599999999999999</v>
      </c>
      <c r="J180" s="11" t="s">
        <v>298</v>
      </c>
      <c r="K180" s="12">
        <v>0.25600000000000001</v>
      </c>
      <c r="O180" s="3"/>
    </row>
    <row r="181" spans="1:15" x14ac:dyDescent="0.35">
      <c r="A181" s="133" t="s">
        <v>296</v>
      </c>
      <c r="B181" s="134">
        <v>0.56799999999999995</v>
      </c>
      <c r="C181" s="4"/>
      <c r="D181" s="5" t="s">
        <v>304</v>
      </c>
      <c r="E181" s="6">
        <v>0.41899999999999998</v>
      </c>
      <c r="G181" s="8" t="s">
        <v>286</v>
      </c>
      <c r="H181" s="9">
        <v>0.35</v>
      </c>
      <c r="J181" s="11" t="s">
        <v>288</v>
      </c>
      <c r="K181" s="12">
        <v>0.23699999999999999</v>
      </c>
      <c r="O181" s="4"/>
    </row>
    <row r="182" spans="1:15" x14ac:dyDescent="0.35">
      <c r="A182" s="133" t="s">
        <v>295</v>
      </c>
      <c r="B182" s="134">
        <v>0.51900000000000002</v>
      </c>
      <c r="C182" s="4"/>
      <c r="D182" s="5" t="s">
        <v>293</v>
      </c>
      <c r="E182" s="6">
        <v>0.39900000000000002</v>
      </c>
      <c r="G182" s="8" t="s">
        <v>307</v>
      </c>
      <c r="H182" s="9">
        <v>0.34399999999999997</v>
      </c>
      <c r="J182" s="11" t="s">
        <v>287</v>
      </c>
      <c r="K182" s="12">
        <v>0.22900000000000001</v>
      </c>
      <c r="O182" s="4"/>
    </row>
    <row r="183" spans="1:15" x14ac:dyDescent="0.35">
      <c r="A183" s="133" t="s">
        <v>283</v>
      </c>
      <c r="B183" s="134">
        <v>0.51400000000000001</v>
      </c>
      <c r="C183" s="4"/>
      <c r="D183" s="5" t="s">
        <v>291</v>
      </c>
      <c r="E183" s="6">
        <v>0.38800000000000001</v>
      </c>
      <c r="G183" s="8" t="s">
        <v>289</v>
      </c>
      <c r="H183" s="9">
        <v>0.32200000000000001</v>
      </c>
      <c r="J183" s="11" t="s">
        <v>290</v>
      </c>
      <c r="K183" s="12">
        <v>0.19600000000000001</v>
      </c>
      <c r="O183" s="4"/>
    </row>
    <row r="184" spans="1:15" x14ac:dyDescent="0.35">
      <c r="A184" s="133" t="s">
        <v>300</v>
      </c>
      <c r="B184" s="134">
        <v>0.46</v>
      </c>
      <c r="C184" s="4"/>
      <c r="D184" s="5" t="s">
        <v>294</v>
      </c>
      <c r="E184" s="6">
        <v>0.38500000000000001</v>
      </c>
      <c r="G184" s="8" t="s">
        <v>299</v>
      </c>
      <c r="H184" s="9">
        <v>0.28399999999999997</v>
      </c>
      <c r="J184" s="11" t="s">
        <v>302</v>
      </c>
      <c r="K184" s="12">
        <v>0.111</v>
      </c>
      <c r="O184" s="4"/>
    </row>
    <row r="185" spans="1:15" x14ac:dyDescent="0.35">
      <c r="A185" s="133" t="s">
        <v>303</v>
      </c>
      <c r="B185" s="134">
        <v>0.45500000000000002</v>
      </c>
      <c r="C185" s="4"/>
      <c r="D185" s="5" t="s">
        <v>292</v>
      </c>
      <c r="E185" s="6">
        <v>0.38100000000000001</v>
      </c>
      <c r="G185" s="3" t="s">
        <v>67</v>
      </c>
      <c r="H185" s="136"/>
      <c r="J185" s="3" t="s">
        <v>68</v>
      </c>
      <c r="K185" s="136"/>
      <c r="O185" s="4"/>
    </row>
    <row r="186" spans="1:15" x14ac:dyDescent="0.35">
      <c r="A186" s="3" t="s">
        <v>65</v>
      </c>
      <c r="C186" s="4"/>
      <c r="D186" s="3" t="s">
        <v>66</v>
      </c>
      <c r="E186" s="136"/>
      <c r="O186" s="3"/>
    </row>
    <row r="187" spans="1:15" x14ac:dyDescent="0.35">
      <c r="A187" t="s">
        <v>60</v>
      </c>
      <c r="C187" s="4"/>
      <c r="O187" s="4"/>
    </row>
    <row r="188" spans="1:15" x14ac:dyDescent="0.35">
      <c r="C188" s="4"/>
      <c r="O188" s="4"/>
    </row>
    <row r="189" spans="1:15" x14ac:dyDescent="0.35">
      <c r="A189" s="20" t="s">
        <v>59</v>
      </c>
      <c r="B189" s="18"/>
      <c r="C189" s="18"/>
      <c r="D189" s="19"/>
      <c r="E189" s="19"/>
      <c r="F189" s="19"/>
      <c r="G189" s="19"/>
      <c r="H189" s="19"/>
      <c r="I189" s="19"/>
      <c r="J189" s="19"/>
      <c r="K189" s="19"/>
      <c r="O189" s="4"/>
    </row>
    <row r="190" spans="1:15" x14ac:dyDescent="0.35">
      <c r="A190" s="2" t="s">
        <v>2</v>
      </c>
      <c r="B190" s="87"/>
      <c r="C190" s="88"/>
      <c r="D190" t="s">
        <v>57</v>
      </c>
      <c r="G190" t="s">
        <v>36</v>
      </c>
      <c r="J190" t="s">
        <v>4</v>
      </c>
      <c r="O190" s="4"/>
    </row>
    <row r="191" spans="1:15" x14ac:dyDescent="0.35">
      <c r="A191" s="133" t="s">
        <v>291</v>
      </c>
      <c r="B191" s="137">
        <v>8371</v>
      </c>
      <c r="C191" s="4"/>
      <c r="D191" s="5" t="s">
        <v>296</v>
      </c>
      <c r="E191" s="7">
        <v>7329</v>
      </c>
      <c r="G191" s="8" t="s">
        <v>292</v>
      </c>
      <c r="H191" s="10">
        <v>5601</v>
      </c>
      <c r="J191" s="11" t="s">
        <v>283</v>
      </c>
      <c r="K191" s="13">
        <v>4805</v>
      </c>
      <c r="O191" s="4"/>
    </row>
    <row r="192" spans="1:15" x14ac:dyDescent="0.35">
      <c r="A192" s="133" t="s">
        <v>289</v>
      </c>
      <c r="B192" s="137">
        <v>7959</v>
      </c>
      <c r="C192" s="4"/>
      <c r="D192" s="5" t="s">
        <v>287</v>
      </c>
      <c r="E192" s="7">
        <v>7117</v>
      </c>
      <c r="G192" s="8" t="s">
        <v>293</v>
      </c>
      <c r="H192" s="10">
        <v>5540</v>
      </c>
      <c r="J192" s="11" t="s">
        <v>288</v>
      </c>
      <c r="K192" s="13">
        <v>4340</v>
      </c>
      <c r="O192" s="4"/>
    </row>
    <row r="193" spans="1:15" x14ac:dyDescent="0.35">
      <c r="A193" s="133" t="s">
        <v>298</v>
      </c>
      <c r="B193" s="137">
        <v>7896</v>
      </c>
      <c r="C193" s="4"/>
      <c r="D193" s="5" t="s">
        <v>286</v>
      </c>
      <c r="E193" s="7">
        <v>6834</v>
      </c>
      <c r="G193" s="8" t="s">
        <v>294</v>
      </c>
      <c r="H193" s="10">
        <v>5530</v>
      </c>
      <c r="J193" s="11" t="s">
        <v>295</v>
      </c>
      <c r="K193" s="13">
        <v>4140</v>
      </c>
      <c r="O193" s="4"/>
    </row>
    <row r="194" spans="1:15" x14ac:dyDescent="0.35">
      <c r="A194" s="133" t="s">
        <v>299</v>
      </c>
      <c r="B194" s="137">
        <v>7868</v>
      </c>
      <c r="C194" s="4"/>
      <c r="D194" s="5" t="s">
        <v>304</v>
      </c>
      <c r="E194" s="7">
        <v>6716</v>
      </c>
      <c r="G194" s="8" t="s">
        <v>307</v>
      </c>
      <c r="H194" s="10">
        <v>5257</v>
      </c>
      <c r="J194" s="11" t="s">
        <v>290</v>
      </c>
      <c r="K194" s="13">
        <v>3480</v>
      </c>
      <c r="O194" s="4"/>
    </row>
    <row r="195" spans="1:15" x14ac:dyDescent="0.35">
      <c r="A195" s="133" t="s">
        <v>303</v>
      </c>
      <c r="B195" s="137">
        <v>7555</v>
      </c>
      <c r="C195" s="4"/>
      <c r="D195" s="5" t="s">
        <v>297</v>
      </c>
      <c r="E195" s="7">
        <v>6665</v>
      </c>
      <c r="G195" s="8" t="s">
        <v>285</v>
      </c>
      <c r="H195" s="10">
        <v>5054</v>
      </c>
      <c r="J195" s="11" t="s">
        <v>302</v>
      </c>
      <c r="K195" s="13">
        <v>12</v>
      </c>
      <c r="O195" s="4"/>
    </row>
    <row r="196" spans="1:15" x14ac:dyDescent="0.35">
      <c r="A196" s="3" t="s">
        <v>65</v>
      </c>
      <c r="B196" s="139"/>
      <c r="C196" s="4"/>
      <c r="D196" s="5" t="s">
        <v>300</v>
      </c>
      <c r="E196" s="7">
        <v>6564</v>
      </c>
      <c r="G196" s="8" t="s">
        <v>301</v>
      </c>
      <c r="H196" s="10">
        <v>4896</v>
      </c>
      <c r="J196" s="3" t="s">
        <v>69</v>
      </c>
      <c r="K196" s="139"/>
      <c r="O196" s="3"/>
    </row>
    <row r="197" spans="1:15" x14ac:dyDescent="0.35">
      <c r="C197" s="4"/>
      <c r="D197" s="3" t="s">
        <v>66</v>
      </c>
      <c r="G197" s="3" t="s">
        <v>67</v>
      </c>
      <c r="O197" s="4"/>
    </row>
    <row r="198" spans="1:15" x14ac:dyDescent="0.35">
      <c r="A198" t="s">
        <v>61</v>
      </c>
      <c r="C198" s="4"/>
      <c r="O198" s="4"/>
    </row>
    <row r="199" spans="1:15" x14ac:dyDescent="0.35">
      <c r="C199" s="4"/>
      <c r="O199" s="4"/>
    </row>
    <row r="200" spans="1:15" x14ac:dyDescent="0.35">
      <c r="A200" s="20" t="s">
        <v>62</v>
      </c>
      <c r="B200" s="18"/>
      <c r="C200" s="18"/>
      <c r="D200" s="19"/>
      <c r="E200" s="19"/>
      <c r="F200" s="19"/>
      <c r="G200" s="19"/>
      <c r="H200" s="19"/>
      <c r="I200" s="19"/>
      <c r="J200" s="19"/>
      <c r="K200" s="19"/>
      <c r="O200" s="4"/>
    </row>
    <row r="201" spans="1:15" x14ac:dyDescent="0.35">
      <c r="A201" s="2" t="s">
        <v>2</v>
      </c>
      <c r="B201" s="87"/>
      <c r="C201" s="88"/>
      <c r="D201" t="s">
        <v>57</v>
      </c>
      <c r="G201" t="s">
        <v>36</v>
      </c>
      <c r="J201" t="s">
        <v>4</v>
      </c>
      <c r="O201" s="4"/>
    </row>
    <row r="202" spans="1:15" x14ac:dyDescent="0.35">
      <c r="A202" s="133" t="s">
        <v>285</v>
      </c>
      <c r="B202" s="134">
        <v>0.51900000000000002</v>
      </c>
      <c r="C202" s="4"/>
      <c r="D202" s="5" t="s">
        <v>307</v>
      </c>
      <c r="E202" s="6">
        <v>0.42399999999999999</v>
      </c>
      <c r="G202" s="8" t="s">
        <v>299</v>
      </c>
      <c r="H202" s="9">
        <v>0.35399999999999998</v>
      </c>
      <c r="J202" s="11" t="s">
        <v>288</v>
      </c>
      <c r="K202" s="12">
        <v>0.2</v>
      </c>
      <c r="O202" s="4"/>
    </row>
    <row r="203" spans="1:15" x14ac:dyDescent="0.35">
      <c r="A203" s="133" t="s">
        <v>283</v>
      </c>
      <c r="B203" s="134">
        <v>0.51500000000000001</v>
      </c>
      <c r="C203" s="4"/>
      <c r="D203" s="5" t="s">
        <v>292</v>
      </c>
      <c r="E203" s="6">
        <v>0.378</v>
      </c>
      <c r="G203" s="8" t="s">
        <v>303</v>
      </c>
      <c r="H203" s="9">
        <v>0.35199999999999998</v>
      </c>
      <c r="J203" s="11" t="s">
        <v>298</v>
      </c>
      <c r="K203" s="12">
        <v>0.17899999999999999</v>
      </c>
      <c r="O203" s="4"/>
    </row>
    <row r="204" spans="1:15" x14ac:dyDescent="0.35">
      <c r="A204" s="133" t="s">
        <v>295</v>
      </c>
      <c r="B204" s="134">
        <v>0.48899999999999999</v>
      </c>
      <c r="C204" s="4"/>
      <c r="D204" s="5" t="s">
        <v>291</v>
      </c>
      <c r="E204" s="6">
        <v>0.37</v>
      </c>
      <c r="G204" s="8" t="s">
        <v>286</v>
      </c>
      <c r="H204" s="9">
        <v>0.32700000000000001</v>
      </c>
      <c r="J204" s="11" t="s">
        <v>287</v>
      </c>
      <c r="K204" s="12">
        <v>3.9E-2</v>
      </c>
      <c r="O204" s="4"/>
    </row>
    <row r="205" spans="1:15" x14ac:dyDescent="0.35">
      <c r="A205" s="133" t="s">
        <v>296</v>
      </c>
      <c r="B205" s="134">
        <v>0.47899999999999998</v>
      </c>
      <c r="C205" s="4"/>
      <c r="D205" s="5" t="s">
        <v>301</v>
      </c>
      <c r="E205" s="6">
        <v>0.36699999999999999</v>
      </c>
      <c r="G205" s="8" t="s">
        <v>293</v>
      </c>
      <c r="H205" s="9">
        <v>0.30199999999999999</v>
      </c>
      <c r="J205" s="11" t="s">
        <v>302</v>
      </c>
      <c r="K205" s="12">
        <v>3.1E-2</v>
      </c>
      <c r="O205" s="4"/>
    </row>
    <row r="206" spans="1:15" x14ac:dyDescent="0.35">
      <c r="A206" s="133" t="s">
        <v>300</v>
      </c>
      <c r="B206" s="134">
        <v>0.438</v>
      </c>
      <c r="C206" s="4"/>
      <c r="D206" s="5" t="s">
        <v>297</v>
      </c>
      <c r="E206" s="6">
        <v>0.36399999999999999</v>
      </c>
      <c r="G206" s="8" t="s">
        <v>289</v>
      </c>
      <c r="H206" s="9">
        <v>0.26600000000000001</v>
      </c>
      <c r="J206" s="11" t="s">
        <v>304</v>
      </c>
      <c r="K206" s="12">
        <v>0.02</v>
      </c>
      <c r="O206" s="4"/>
    </row>
    <row r="207" spans="1:15" x14ac:dyDescent="0.35">
      <c r="A207" s="3" t="s">
        <v>65</v>
      </c>
      <c r="B207" s="136"/>
      <c r="C207" s="4"/>
      <c r="D207" s="5" t="s">
        <v>294</v>
      </c>
      <c r="E207" s="6">
        <v>0.36199999999999999</v>
      </c>
      <c r="G207" s="8" t="s">
        <v>290</v>
      </c>
      <c r="H207" s="9">
        <v>0.20699999999999999</v>
      </c>
      <c r="J207" s="3" t="s">
        <v>70</v>
      </c>
      <c r="K207" s="136"/>
      <c r="O207" s="4"/>
    </row>
    <row r="208" spans="1:15" x14ac:dyDescent="0.35">
      <c r="C208" s="4"/>
      <c r="D208" s="3" t="s">
        <v>66</v>
      </c>
      <c r="G208" s="3" t="s">
        <v>67</v>
      </c>
      <c r="O208" s="4"/>
    </row>
    <row r="209" spans="1:15" x14ac:dyDescent="0.35">
      <c r="A209" t="s">
        <v>63</v>
      </c>
      <c r="C209" s="4"/>
      <c r="O209" s="4"/>
    </row>
    <row r="210" spans="1:15" x14ac:dyDescent="0.35">
      <c r="C210" s="4"/>
      <c r="O210" s="4"/>
    </row>
    <row r="211" spans="1:15" x14ac:dyDescent="0.35">
      <c r="A211" s="20" t="s">
        <v>64</v>
      </c>
      <c r="B211" s="18"/>
      <c r="C211" s="18"/>
      <c r="D211" s="19"/>
      <c r="E211" s="19"/>
      <c r="F211" s="19"/>
      <c r="G211" s="19"/>
      <c r="H211" s="19"/>
      <c r="I211" s="19"/>
      <c r="J211" s="19"/>
      <c r="K211" s="19"/>
      <c r="O211" s="3"/>
    </row>
    <row r="212" spans="1:15" x14ac:dyDescent="0.35">
      <c r="A212" s="2" t="s">
        <v>2</v>
      </c>
      <c r="B212" s="87"/>
      <c r="C212" s="88"/>
      <c r="D212" t="s">
        <v>57</v>
      </c>
      <c r="G212" t="s">
        <v>36</v>
      </c>
      <c r="J212" t="s">
        <v>4</v>
      </c>
      <c r="O212" s="4"/>
    </row>
    <row r="213" spans="1:15" x14ac:dyDescent="0.35">
      <c r="A213" s="133" t="s">
        <v>296</v>
      </c>
      <c r="B213" s="134">
        <v>0.88900000000000001</v>
      </c>
      <c r="C213" s="4"/>
      <c r="D213" s="5" t="s">
        <v>298</v>
      </c>
      <c r="E213" s="6">
        <v>0.4</v>
      </c>
      <c r="G213" s="8" t="s">
        <v>285</v>
      </c>
      <c r="H213" s="9">
        <v>0.30399999999999999</v>
      </c>
      <c r="J213" s="11" t="s">
        <v>290</v>
      </c>
      <c r="K213" s="12">
        <v>0.26300000000000001</v>
      </c>
      <c r="O213" s="4"/>
    </row>
    <row r="214" spans="1:15" x14ac:dyDescent="0.35">
      <c r="A214" s="133" t="s">
        <v>295</v>
      </c>
      <c r="B214" s="134">
        <v>0.8</v>
      </c>
      <c r="C214" s="4"/>
      <c r="D214" s="5" t="s">
        <v>283</v>
      </c>
      <c r="E214" s="6">
        <v>0.39500000000000002</v>
      </c>
      <c r="G214" s="8" t="s">
        <v>302</v>
      </c>
      <c r="H214" s="9">
        <v>0.3</v>
      </c>
      <c r="J214" s="11" t="s">
        <v>297</v>
      </c>
      <c r="K214" s="12">
        <v>0.25800000000000001</v>
      </c>
      <c r="O214" s="4"/>
    </row>
    <row r="215" spans="1:15" x14ac:dyDescent="0.35">
      <c r="A215" s="133" t="s">
        <v>288</v>
      </c>
      <c r="B215" s="134">
        <v>0.66700000000000004</v>
      </c>
      <c r="C215" s="4"/>
      <c r="D215" s="5" t="s">
        <v>289</v>
      </c>
      <c r="E215" s="6">
        <v>0.36399999999999999</v>
      </c>
      <c r="G215" s="8" t="s">
        <v>286</v>
      </c>
      <c r="H215" s="9">
        <v>0.28799999999999998</v>
      </c>
      <c r="J215" s="11" t="s">
        <v>301</v>
      </c>
      <c r="K215" s="12">
        <v>0.224</v>
      </c>
      <c r="O215" s="4"/>
    </row>
    <row r="216" spans="1:15" x14ac:dyDescent="0.35">
      <c r="A216" s="133" t="s">
        <v>293</v>
      </c>
      <c r="B216" s="134">
        <v>0.61799999999999999</v>
      </c>
      <c r="C216" s="4"/>
      <c r="D216" s="5" t="s">
        <v>292</v>
      </c>
      <c r="E216" s="6">
        <v>0.34699999999999998</v>
      </c>
      <c r="G216" s="8" t="s">
        <v>299</v>
      </c>
      <c r="H216" s="9">
        <v>0.27300000000000002</v>
      </c>
      <c r="J216" s="11" t="s">
        <v>291</v>
      </c>
      <c r="K216" s="12">
        <v>0.14299999999999999</v>
      </c>
      <c r="O216" s="4"/>
    </row>
    <row r="217" spans="1:15" x14ac:dyDescent="0.35">
      <c r="A217" s="133" t="s">
        <v>294</v>
      </c>
      <c r="B217" s="134">
        <v>0.57099999999999995</v>
      </c>
      <c r="C217" s="4"/>
      <c r="D217" s="5" t="s">
        <v>307</v>
      </c>
      <c r="E217" s="6">
        <v>0.318</v>
      </c>
      <c r="G217" s="8" t="s">
        <v>304</v>
      </c>
      <c r="H217" s="9">
        <v>0.27</v>
      </c>
      <c r="J217" s="11" t="s">
        <v>303</v>
      </c>
      <c r="K217" s="12">
        <v>0.1</v>
      </c>
      <c r="O217" s="4"/>
    </row>
    <row r="218" spans="1:15" x14ac:dyDescent="0.35">
      <c r="A218" s="133" t="s">
        <v>300</v>
      </c>
      <c r="B218" s="134">
        <v>0.44400000000000001</v>
      </c>
      <c r="C218" s="4"/>
      <c r="D218" s="3" t="s">
        <v>66</v>
      </c>
      <c r="E218" s="136"/>
      <c r="G218" s="3" t="s">
        <v>67</v>
      </c>
      <c r="H218" s="136"/>
      <c r="J218" s="11" t="s">
        <v>287</v>
      </c>
      <c r="K218" s="12">
        <v>0</v>
      </c>
      <c r="O218" s="4"/>
    </row>
    <row r="219" spans="1:15" x14ac:dyDescent="0.35">
      <c r="A219" s="3" t="s">
        <v>65</v>
      </c>
      <c r="C219" s="4"/>
      <c r="J219" s="3" t="s">
        <v>73</v>
      </c>
      <c r="O219" s="4"/>
    </row>
    <row r="220" spans="1:15" x14ac:dyDescent="0.35">
      <c r="A220" t="s">
        <v>72</v>
      </c>
      <c r="C220" s="4"/>
      <c r="O220" s="4"/>
    </row>
    <row r="221" spans="1:15" x14ac:dyDescent="0.35">
      <c r="C221" s="4"/>
      <c r="O221" s="4"/>
    </row>
    <row r="222" spans="1:15" x14ac:dyDescent="0.35">
      <c r="A222" s="20" t="s">
        <v>71</v>
      </c>
      <c r="B222" s="18"/>
      <c r="C222" s="18"/>
      <c r="D222" s="19"/>
      <c r="E222" s="19"/>
      <c r="F222" s="19"/>
      <c r="G222" s="19"/>
      <c r="H222" s="19"/>
      <c r="I222" s="19"/>
      <c r="J222" s="19"/>
      <c r="K222" s="19"/>
      <c r="O222" s="3"/>
    </row>
    <row r="223" spans="1:15" x14ac:dyDescent="0.35">
      <c r="A223" s="2" t="s">
        <v>2</v>
      </c>
      <c r="B223" s="87"/>
      <c r="C223" s="88"/>
      <c r="D223" t="s">
        <v>57</v>
      </c>
      <c r="G223" t="s">
        <v>36</v>
      </c>
      <c r="J223" t="s">
        <v>4</v>
      </c>
      <c r="O223" s="4"/>
    </row>
    <row r="224" spans="1:15" x14ac:dyDescent="0.35">
      <c r="A224" s="133" t="s">
        <v>293</v>
      </c>
      <c r="B224" s="134">
        <v>0.85799999999999998</v>
      </c>
      <c r="C224" s="4"/>
      <c r="D224" s="5" t="s">
        <v>294</v>
      </c>
      <c r="E224" s="6">
        <v>0.56899999999999995</v>
      </c>
      <c r="G224" s="8" t="s">
        <v>296</v>
      </c>
      <c r="H224" s="9">
        <v>0.45300000000000001</v>
      </c>
      <c r="J224" s="11" t="s">
        <v>295</v>
      </c>
      <c r="K224" s="12">
        <v>0.311</v>
      </c>
      <c r="O224" s="4"/>
    </row>
    <row r="225" spans="1:15" x14ac:dyDescent="0.35">
      <c r="A225" s="133" t="s">
        <v>304</v>
      </c>
      <c r="B225" s="134">
        <v>0.84499999999999997</v>
      </c>
      <c r="C225" s="4"/>
      <c r="D225" s="5" t="s">
        <v>300</v>
      </c>
      <c r="E225" s="6">
        <v>0.55700000000000005</v>
      </c>
      <c r="G225" s="8" t="s">
        <v>292</v>
      </c>
      <c r="H225" s="9">
        <v>0.44800000000000001</v>
      </c>
      <c r="J225" s="11" t="s">
        <v>285</v>
      </c>
      <c r="K225" s="12">
        <v>0.29199999999999998</v>
      </c>
      <c r="O225" s="4"/>
    </row>
    <row r="226" spans="1:15" x14ac:dyDescent="0.35">
      <c r="A226" s="133" t="s">
        <v>283</v>
      </c>
      <c r="B226" s="134">
        <v>0.73299999999999998</v>
      </c>
      <c r="C226" s="4"/>
      <c r="D226" s="5" t="s">
        <v>290</v>
      </c>
      <c r="E226" s="6">
        <v>0.53100000000000003</v>
      </c>
      <c r="G226" s="8" t="s">
        <v>287</v>
      </c>
      <c r="H226" s="9">
        <v>0.38300000000000001</v>
      </c>
      <c r="J226" s="11" t="s">
        <v>299</v>
      </c>
      <c r="K226" s="12">
        <v>0.221</v>
      </c>
      <c r="O226" s="4"/>
    </row>
    <row r="227" spans="1:15" x14ac:dyDescent="0.35">
      <c r="A227" s="133" t="s">
        <v>286</v>
      </c>
      <c r="B227" s="134">
        <v>0.68899999999999995</v>
      </c>
      <c r="C227" s="4"/>
      <c r="D227" s="5" t="s">
        <v>298</v>
      </c>
      <c r="E227" s="6">
        <v>0.51400000000000001</v>
      </c>
      <c r="G227" s="8" t="s">
        <v>303</v>
      </c>
      <c r="H227" s="9">
        <v>0.377</v>
      </c>
      <c r="J227" s="11" t="s">
        <v>291</v>
      </c>
      <c r="K227" s="12">
        <v>0.105</v>
      </c>
      <c r="O227" s="4"/>
    </row>
    <row r="228" spans="1:15" x14ac:dyDescent="0.35">
      <c r="A228" s="133" t="s">
        <v>289</v>
      </c>
      <c r="B228" s="134">
        <v>0.67600000000000005</v>
      </c>
      <c r="C228" s="4"/>
      <c r="D228" s="5" t="s">
        <v>297</v>
      </c>
      <c r="E228" s="6">
        <v>0.49299999999999999</v>
      </c>
      <c r="G228" s="8" t="s">
        <v>301</v>
      </c>
      <c r="H228" s="9">
        <v>0.376</v>
      </c>
      <c r="J228" s="11" t="s">
        <v>302</v>
      </c>
      <c r="K228" s="12">
        <v>0</v>
      </c>
      <c r="O228" s="4"/>
    </row>
    <row r="229" spans="1:15" x14ac:dyDescent="0.35">
      <c r="A229" s="133" t="s">
        <v>288</v>
      </c>
      <c r="B229" s="134">
        <v>0.58299999999999996</v>
      </c>
      <c r="C229" s="4"/>
      <c r="D229" s="3" t="s">
        <v>66</v>
      </c>
      <c r="E229" s="136"/>
      <c r="G229" s="8" t="s">
        <v>307</v>
      </c>
      <c r="H229" s="9">
        <v>0.374</v>
      </c>
      <c r="J229" s="3" t="s">
        <v>75</v>
      </c>
      <c r="K229" s="136"/>
      <c r="O229" s="4"/>
    </row>
    <row r="230" spans="1:15" x14ac:dyDescent="0.35">
      <c r="A230" s="3" t="s">
        <v>65</v>
      </c>
      <c r="C230" s="4"/>
      <c r="G230" s="3" t="s">
        <v>67</v>
      </c>
      <c r="O230" s="4"/>
    </row>
    <row r="231" spans="1:15" x14ac:dyDescent="0.35">
      <c r="A231" t="s">
        <v>74</v>
      </c>
    </row>
    <row r="232" spans="1:15" x14ac:dyDescent="0.35">
      <c r="C232" s="4"/>
      <c r="F232" s="4"/>
      <c r="I232" s="4"/>
    </row>
    <row r="233" spans="1:15" x14ac:dyDescent="0.35">
      <c r="C233" s="4"/>
      <c r="F233" s="4"/>
      <c r="I233" s="4"/>
    </row>
    <row r="234" spans="1:15" x14ac:dyDescent="0.35">
      <c r="C234" s="4"/>
      <c r="F234" s="4"/>
      <c r="I234" s="4"/>
    </row>
    <row r="235" spans="1:15" x14ac:dyDescent="0.35">
      <c r="C235" s="4"/>
      <c r="F235" s="4"/>
      <c r="I235" s="4"/>
    </row>
    <row r="236" spans="1:15" x14ac:dyDescent="0.35">
      <c r="C236" s="4"/>
      <c r="F236" s="4"/>
      <c r="I236" s="4"/>
    </row>
    <row r="237" spans="1:15" x14ac:dyDescent="0.35">
      <c r="C237" s="4"/>
      <c r="F237" s="4"/>
      <c r="I237" s="4"/>
    </row>
    <row r="238" spans="1:15" x14ac:dyDescent="0.35">
      <c r="C238" s="4"/>
      <c r="F238" s="4"/>
      <c r="I238" s="4"/>
    </row>
    <row r="239" spans="1:15" x14ac:dyDescent="0.35">
      <c r="C239" s="4"/>
      <c r="F239" s="4"/>
      <c r="I239" s="4"/>
    </row>
    <row r="240" spans="1:15" x14ac:dyDescent="0.35">
      <c r="C240" s="4"/>
      <c r="F240" s="4"/>
      <c r="I240" s="4"/>
    </row>
    <row r="241" spans="3:9" x14ac:dyDescent="0.35">
      <c r="C241" s="4"/>
      <c r="F241" s="4"/>
      <c r="I241" s="4"/>
    </row>
    <row r="242" spans="3:9" x14ac:dyDescent="0.35">
      <c r="C242" s="4"/>
      <c r="F242" s="4"/>
      <c r="I242" s="4"/>
    </row>
    <row r="243" spans="3:9" x14ac:dyDescent="0.35">
      <c r="C243" s="4"/>
      <c r="F243" s="4"/>
      <c r="I243" s="4"/>
    </row>
    <row r="244" spans="3:9" x14ac:dyDescent="0.35">
      <c r="C244" s="4"/>
      <c r="F244" s="4"/>
      <c r="I244" s="4"/>
    </row>
    <row r="245" spans="3:9" x14ac:dyDescent="0.35">
      <c r="C245" s="4"/>
      <c r="F245" s="4"/>
      <c r="I245" s="4"/>
    </row>
    <row r="246" spans="3:9" x14ac:dyDescent="0.35">
      <c r="C246" s="4"/>
      <c r="F246" s="4"/>
      <c r="I246" s="4"/>
    </row>
    <row r="247" spans="3:9" x14ac:dyDescent="0.35">
      <c r="C247" s="4"/>
      <c r="F247" s="4"/>
      <c r="I247" s="4"/>
    </row>
    <row r="248" spans="3:9" x14ac:dyDescent="0.35">
      <c r="C248" s="4"/>
      <c r="F248" s="4"/>
      <c r="I248" s="4"/>
    </row>
    <row r="249" spans="3:9" x14ac:dyDescent="0.35">
      <c r="C249" s="4"/>
      <c r="F249" s="4"/>
      <c r="I249" s="4"/>
    </row>
    <row r="250" spans="3:9" x14ac:dyDescent="0.35">
      <c r="C250" s="4"/>
      <c r="F250" s="4"/>
      <c r="I250" s="4"/>
    </row>
    <row r="251" spans="3:9" x14ac:dyDescent="0.35">
      <c r="C251" s="4"/>
      <c r="F251" s="4"/>
      <c r="I251" s="4"/>
    </row>
    <row r="252" spans="3:9" x14ac:dyDescent="0.35">
      <c r="C252" s="4"/>
      <c r="F252" s="4"/>
      <c r="I252" s="4"/>
    </row>
    <row r="253" spans="3:9" x14ac:dyDescent="0.35">
      <c r="C253" s="4"/>
      <c r="F253" s="4"/>
      <c r="I253" s="4"/>
    </row>
    <row r="254" spans="3:9" x14ac:dyDescent="0.35">
      <c r="C254" s="4"/>
      <c r="F254" s="4"/>
      <c r="I254" s="4"/>
    </row>
    <row r="255" spans="3:9" x14ac:dyDescent="0.35">
      <c r="C255" s="4"/>
      <c r="F255" s="4"/>
      <c r="I255" s="4"/>
    </row>
    <row r="256" spans="3:9" x14ac:dyDescent="0.35">
      <c r="C256" s="4"/>
      <c r="F256" s="4"/>
      <c r="I256" s="4"/>
    </row>
    <row r="257" spans="3:9" x14ac:dyDescent="0.35">
      <c r="C257" s="4"/>
      <c r="F257" s="4"/>
      <c r="I257" s="4"/>
    </row>
    <row r="258" spans="3:9" x14ac:dyDescent="0.35">
      <c r="C258" s="4"/>
      <c r="F258" s="4"/>
      <c r="I258" s="4"/>
    </row>
    <row r="259" spans="3:9" x14ac:dyDescent="0.35">
      <c r="C259" s="4"/>
      <c r="F259" s="4"/>
      <c r="I259" s="4"/>
    </row>
    <row r="260" spans="3:9" x14ac:dyDescent="0.35">
      <c r="C260" s="4"/>
      <c r="F260" s="4"/>
      <c r="I260" s="4"/>
    </row>
    <row r="261" spans="3:9" x14ac:dyDescent="0.35">
      <c r="C261" s="4"/>
      <c r="F261" s="4"/>
      <c r="I261" s="4"/>
    </row>
    <row r="262" spans="3:9" x14ac:dyDescent="0.35">
      <c r="C262" s="4"/>
      <c r="F262" s="4"/>
      <c r="I262" s="4"/>
    </row>
    <row r="263" spans="3:9" x14ac:dyDescent="0.35">
      <c r="C263" s="4"/>
      <c r="F263" s="4"/>
      <c r="I263" s="4"/>
    </row>
    <row r="264" spans="3:9" x14ac:dyDescent="0.35">
      <c r="C264" s="4"/>
      <c r="F264" s="4"/>
      <c r="I264" s="4"/>
    </row>
    <row r="265" spans="3:9" x14ac:dyDescent="0.35">
      <c r="C265" s="4"/>
      <c r="F265" s="4"/>
      <c r="I265" s="4"/>
    </row>
    <row r="266" spans="3:9" x14ac:dyDescent="0.35">
      <c r="C266" s="4"/>
      <c r="F266" s="4"/>
      <c r="I266" s="4"/>
    </row>
    <row r="267" spans="3:9" x14ac:dyDescent="0.35">
      <c r="C267" s="4"/>
      <c r="F267" s="4"/>
      <c r="I267" s="4"/>
    </row>
    <row r="268" spans="3:9" x14ac:dyDescent="0.35">
      <c r="C268" s="4"/>
      <c r="F268" s="4"/>
      <c r="I268" s="4"/>
    </row>
    <row r="269" spans="3:9" x14ac:dyDescent="0.35">
      <c r="C269" s="4"/>
      <c r="F269" s="4"/>
      <c r="I269" s="4"/>
    </row>
    <row r="270" spans="3:9" x14ac:dyDescent="0.35">
      <c r="C270" s="4"/>
      <c r="F270" s="4"/>
      <c r="I270" s="4"/>
    </row>
    <row r="271" spans="3:9" x14ac:dyDescent="0.35">
      <c r="C271" s="4"/>
      <c r="F271" s="4"/>
      <c r="I271" s="4"/>
    </row>
    <row r="272" spans="3:9" x14ac:dyDescent="0.35">
      <c r="C272" s="4"/>
      <c r="F272" s="4"/>
      <c r="I272" s="4"/>
    </row>
    <row r="273" spans="3:9" x14ac:dyDescent="0.35">
      <c r="C273" s="4"/>
      <c r="F273" s="4"/>
      <c r="I273" s="4"/>
    </row>
    <row r="274" spans="3:9" x14ac:dyDescent="0.35">
      <c r="C274" s="4"/>
      <c r="F274" s="4"/>
      <c r="I274" s="4"/>
    </row>
    <row r="275" spans="3:9" x14ac:dyDescent="0.35">
      <c r="C275" s="4"/>
      <c r="F275" s="4"/>
      <c r="I275" s="4"/>
    </row>
    <row r="276" spans="3:9" x14ac:dyDescent="0.35">
      <c r="C276" s="4"/>
      <c r="F276" s="4"/>
      <c r="I276" s="4"/>
    </row>
    <row r="277" spans="3:9" x14ac:dyDescent="0.35">
      <c r="C277" s="4"/>
      <c r="F277" s="4"/>
      <c r="I277" s="4"/>
    </row>
    <row r="278" spans="3:9" x14ac:dyDescent="0.35">
      <c r="C278" s="4"/>
      <c r="F278" s="4"/>
      <c r="I278" s="4"/>
    </row>
    <row r="279" spans="3:9" x14ac:dyDescent="0.35">
      <c r="C279" s="4"/>
      <c r="F279" s="4"/>
      <c r="I279" s="4"/>
    </row>
    <row r="280" spans="3:9" x14ac:dyDescent="0.35">
      <c r="C280" s="4"/>
      <c r="F280" s="4"/>
      <c r="I280" s="4"/>
    </row>
    <row r="281" spans="3:9" x14ac:dyDescent="0.35">
      <c r="C281" s="4"/>
      <c r="F281" s="4"/>
      <c r="I281" s="4"/>
    </row>
    <row r="282" spans="3:9" x14ac:dyDescent="0.35">
      <c r="C282" s="4"/>
      <c r="F282" s="4"/>
      <c r="I282" s="4"/>
    </row>
    <row r="283" spans="3:9" x14ac:dyDescent="0.35">
      <c r="C283" s="4"/>
      <c r="F283" s="4"/>
      <c r="I283" s="4"/>
    </row>
    <row r="284" spans="3:9" x14ac:dyDescent="0.35">
      <c r="C284" s="4"/>
      <c r="F284" s="4"/>
      <c r="I284" s="4"/>
    </row>
  </sheetData>
  <conditionalFormatting sqref="A8:K229">
    <cfRule type="cellIs" dxfId="2" priority="1" operator="equal">
      <formula>$J$4</formula>
    </cfRule>
  </conditionalFormatting>
  <pageMargins left="0.7" right="0.7" top="0.75" bottom="0.75" header="0.3" footer="0.3"/>
  <pageSetup scale="78" orientation="portrait" horizontalDpi="300" verticalDpi="300" r:id="rId1"/>
  <rowBreaks count="1" manualBreakCount="1">
    <brk id="175" max="11" man="1"/>
  </rowBreaks>
  <colBreaks count="1" manualBreakCount="1">
    <brk id="12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0BF968-7E33-42EB-ADA1-A168B7E3D7BD}">
          <x14:formula1>
            <xm:f>Lookup!$G$4:$G$26</xm:f>
          </x14:formula1>
          <xm:sqref>J4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43D8B-06EA-4565-9CC4-892346CD67F8}">
  <dimension ref="A1:AV61"/>
  <sheetViews>
    <sheetView showGridLines="0" workbookViewId="0">
      <selection activeCell="K2" sqref="K2"/>
    </sheetView>
  </sheetViews>
  <sheetFormatPr defaultRowHeight="14.5" x14ac:dyDescent="0.35"/>
  <cols>
    <col min="2" max="2" width="14.453125" customWidth="1"/>
    <col min="3" max="3" width="4.453125" customWidth="1"/>
    <col min="5" max="5" width="15.7265625" customWidth="1"/>
    <col min="6" max="6" width="4.1796875" customWidth="1"/>
    <col min="8" max="8" width="16" customWidth="1"/>
    <col min="9" max="9" width="4.54296875" customWidth="1"/>
    <col min="10" max="10" width="9.453125" customWidth="1"/>
    <col min="11" max="11" width="16" customWidth="1"/>
    <col min="12" max="12" width="4.1796875" customWidth="1"/>
    <col min="13" max="13" width="8.54296875" customWidth="1"/>
    <col min="14" max="14" width="15.453125" customWidth="1"/>
    <col min="15" max="15" width="4.26953125" customWidth="1"/>
    <col min="16" max="16" width="8.54296875" customWidth="1"/>
    <col min="17" max="17" width="15.453125" customWidth="1"/>
    <col min="18" max="18" width="3.54296875" customWidth="1"/>
    <col min="20" max="20" width="17.453125" customWidth="1"/>
    <col min="21" max="21" width="4.1796875" customWidth="1"/>
    <col min="23" max="23" width="16.453125" customWidth="1"/>
    <col min="24" max="24" width="4.453125" customWidth="1"/>
    <col min="26" max="26" width="16.81640625" customWidth="1"/>
    <col min="27" max="27" width="4.7265625" customWidth="1"/>
    <col min="28" max="28" width="8.7265625" customWidth="1"/>
    <col min="29" max="29" width="15.81640625" customWidth="1"/>
    <col min="30" max="30" width="4.1796875" customWidth="1"/>
    <col min="32" max="32" width="16.81640625" customWidth="1"/>
    <col min="33" max="33" width="4.1796875" customWidth="1"/>
    <col min="35" max="35" width="17.54296875" customWidth="1"/>
    <col min="36" max="36" width="3.81640625" customWidth="1"/>
    <col min="37" max="37" width="13.26953125" customWidth="1"/>
    <col min="38" max="38" width="15.54296875" customWidth="1"/>
    <col min="39" max="39" width="5.81640625" customWidth="1"/>
    <col min="41" max="41" width="16.26953125" customWidth="1"/>
    <col min="42" max="42" width="6.1796875" customWidth="1"/>
    <col min="44" max="44" width="13.81640625" customWidth="1"/>
    <col min="45" max="45" width="5.1796875" customWidth="1"/>
    <col min="47" max="47" width="12.81640625" customWidth="1"/>
    <col min="48" max="48" width="11.26953125" customWidth="1"/>
  </cols>
  <sheetData>
    <row r="1" spans="1:48" ht="21" x14ac:dyDescent="0.5">
      <c r="A1" s="41" t="s">
        <v>375</v>
      </c>
    </row>
    <row r="2" spans="1:48" x14ac:dyDescent="0.35">
      <c r="A2" t="s">
        <v>248</v>
      </c>
      <c r="K2" s="8" t="s">
        <v>389</v>
      </c>
    </row>
    <row r="3" spans="1:48" x14ac:dyDescent="0.35">
      <c r="A3" s="79" t="s">
        <v>335</v>
      </c>
      <c r="K3" t="s">
        <v>390</v>
      </c>
    </row>
    <row r="4" spans="1:48" x14ac:dyDescent="0.35">
      <c r="A4" s="89" t="s">
        <v>399</v>
      </c>
    </row>
    <row r="5" spans="1:48" x14ac:dyDescent="0.35">
      <c r="A5" s="91"/>
      <c r="AT5" s="125" t="s">
        <v>398</v>
      </c>
    </row>
    <row r="6" spans="1:48" ht="72.5" x14ac:dyDescent="0.35">
      <c r="A6" s="19" t="s">
        <v>187</v>
      </c>
      <c r="B6" s="78" t="s">
        <v>367</v>
      </c>
      <c r="D6" s="19" t="s">
        <v>187</v>
      </c>
      <c r="E6" s="78" t="s">
        <v>368</v>
      </c>
      <c r="G6" s="19" t="s">
        <v>187</v>
      </c>
      <c r="H6" s="78" t="s">
        <v>369</v>
      </c>
      <c r="I6" s="90"/>
      <c r="J6" s="19" t="s">
        <v>187</v>
      </c>
      <c r="K6" s="78" t="s">
        <v>376</v>
      </c>
      <c r="L6" s="90"/>
      <c r="M6" s="19" t="s">
        <v>187</v>
      </c>
      <c r="N6" s="165" t="s">
        <v>385</v>
      </c>
      <c r="O6" s="166"/>
      <c r="P6" s="19" t="s">
        <v>187</v>
      </c>
      <c r="Q6" s="165" t="s">
        <v>386</v>
      </c>
      <c r="S6" s="19" t="s">
        <v>187</v>
      </c>
      <c r="T6" s="78" t="s">
        <v>372</v>
      </c>
      <c r="V6" s="19" t="s">
        <v>187</v>
      </c>
      <c r="W6" s="78" t="s">
        <v>371</v>
      </c>
      <c r="Y6" s="19" t="s">
        <v>187</v>
      </c>
      <c r="Z6" s="78" t="s">
        <v>373</v>
      </c>
      <c r="AA6" s="90"/>
      <c r="AB6" s="19" t="s">
        <v>187</v>
      </c>
      <c r="AC6" s="78" t="s">
        <v>374</v>
      </c>
      <c r="AE6" s="19" t="s">
        <v>187</v>
      </c>
      <c r="AF6" s="164" t="s">
        <v>377</v>
      </c>
      <c r="AH6" s="19" t="s">
        <v>187</v>
      </c>
      <c r="AI6" s="165" t="s">
        <v>382</v>
      </c>
      <c r="AK6" s="19" t="s">
        <v>187</v>
      </c>
      <c r="AL6" s="165" t="s">
        <v>383</v>
      </c>
      <c r="AN6" s="19" t="s">
        <v>187</v>
      </c>
      <c r="AO6" s="164" t="s">
        <v>378</v>
      </c>
      <c r="AQ6" s="19" t="s">
        <v>187</v>
      </c>
      <c r="AR6" s="164" t="s">
        <v>379</v>
      </c>
      <c r="AT6" s="19" t="s">
        <v>187</v>
      </c>
      <c r="AU6" s="164" t="s">
        <v>393</v>
      </c>
      <c r="AV6" s="164" t="s">
        <v>394</v>
      </c>
    </row>
    <row r="7" spans="1:48" x14ac:dyDescent="0.35">
      <c r="A7" t="s">
        <v>222</v>
      </c>
      <c r="B7">
        <v>85827</v>
      </c>
      <c r="D7" t="s">
        <v>247</v>
      </c>
      <c r="E7">
        <v>8257</v>
      </c>
      <c r="G7" t="s">
        <v>243</v>
      </c>
      <c r="H7" s="35">
        <v>0.47294876388391255</v>
      </c>
      <c r="J7" t="s">
        <v>208</v>
      </c>
      <c r="K7" s="35">
        <v>0.40220264317180615</v>
      </c>
      <c r="M7" t="s">
        <v>199</v>
      </c>
      <c r="N7" s="35">
        <v>0.77851492727736671</v>
      </c>
      <c r="O7" s="35"/>
      <c r="P7" t="s">
        <v>199</v>
      </c>
      <c r="Q7" s="35">
        <v>0.93109388458225673</v>
      </c>
      <c r="S7" t="s">
        <v>201</v>
      </c>
      <c r="T7" s="35">
        <v>0.61292775665399235</v>
      </c>
      <c r="V7" t="s">
        <v>210</v>
      </c>
      <c r="W7" s="35">
        <v>0.99980941490375452</v>
      </c>
      <c r="Y7" t="s">
        <v>208</v>
      </c>
      <c r="Z7" s="35">
        <v>0.53369462770970777</v>
      </c>
      <c r="AA7" s="35"/>
      <c r="AB7" t="s">
        <v>235</v>
      </c>
      <c r="AC7" s="35">
        <v>0.71541155866900175</v>
      </c>
      <c r="AE7" t="s">
        <v>199</v>
      </c>
      <c r="AF7" s="92">
        <v>0.7798708288482239</v>
      </c>
      <c r="AH7" t="s">
        <v>204</v>
      </c>
      <c r="AI7" s="35">
        <v>0.2650548265324465</v>
      </c>
      <c r="AK7" t="s">
        <v>201</v>
      </c>
      <c r="AL7" s="35">
        <v>0.61292775665399235</v>
      </c>
      <c r="AN7" t="s">
        <v>225</v>
      </c>
      <c r="AO7" s="92">
        <v>0.54541003671970623</v>
      </c>
      <c r="AQ7" t="s">
        <v>196</v>
      </c>
      <c r="AR7" s="92">
        <v>0.41430332922318125</v>
      </c>
      <c r="AT7" s="142" t="s">
        <v>202</v>
      </c>
      <c r="AU7" s="92">
        <v>0.52707581227436828</v>
      </c>
      <c r="AV7" s="35">
        <v>0.57899999999999996</v>
      </c>
    </row>
    <row r="8" spans="1:48" x14ac:dyDescent="0.35">
      <c r="A8" t="s">
        <v>229</v>
      </c>
      <c r="B8">
        <v>69248</v>
      </c>
      <c r="D8" t="s">
        <v>222</v>
      </c>
      <c r="E8">
        <v>4887</v>
      </c>
      <c r="G8" t="s">
        <v>208</v>
      </c>
      <c r="H8" s="35">
        <v>0.4577513166933822</v>
      </c>
      <c r="J8" t="s">
        <v>204</v>
      </c>
      <c r="K8" s="35">
        <v>0.19431025228126678</v>
      </c>
      <c r="M8" t="s">
        <v>213</v>
      </c>
      <c r="N8" s="35">
        <v>0.46792516814559432</v>
      </c>
      <c r="O8" s="35"/>
      <c r="P8" t="s">
        <v>198</v>
      </c>
      <c r="Q8" s="35">
        <v>0.42338018512170039</v>
      </c>
      <c r="S8" t="s">
        <v>232</v>
      </c>
      <c r="T8" s="35">
        <v>0.55735963581183612</v>
      </c>
      <c r="V8" t="s">
        <v>241</v>
      </c>
      <c r="W8" s="35">
        <v>0.99980076279387486</v>
      </c>
      <c r="Y8" t="s">
        <v>204</v>
      </c>
      <c r="Z8" s="35">
        <v>0.41276404494382024</v>
      </c>
      <c r="AA8" s="35"/>
      <c r="AB8" t="s">
        <v>237</v>
      </c>
      <c r="AC8" s="35">
        <v>0.54285714285714282</v>
      </c>
      <c r="AE8" t="s">
        <v>246</v>
      </c>
      <c r="AF8" s="92">
        <v>0.74757516973811833</v>
      </c>
      <c r="AH8" t="s">
        <v>235</v>
      </c>
      <c r="AI8" s="35">
        <v>0.18646219468846797</v>
      </c>
      <c r="AK8" t="s">
        <v>232</v>
      </c>
      <c r="AL8" s="35">
        <v>0.55675265553869502</v>
      </c>
      <c r="AN8" t="s">
        <v>214</v>
      </c>
      <c r="AO8" s="92">
        <v>0.46140409249708869</v>
      </c>
      <c r="AQ8" t="s">
        <v>199</v>
      </c>
      <c r="AR8" s="92">
        <v>0.39130434782608697</v>
      </c>
      <c r="AT8" s="142" t="s">
        <v>247</v>
      </c>
      <c r="AU8" s="100">
        <v>0.59813512687251602</v>
      </c>
      <c r="AV8" s="35">
        <v>0.621</v>
      </c>
    </row>
    <row r="9" spans="1:48" x14ac:dyDescent="0.35">
      <c r="A9" t="s">
        <v>236</v>
      </c>
      <c r="B9">
        <v>48948</v>
      </c>
      <c r="D9" t="s">
        <v>208</v>
      </c>
      <c r="E9">
        <v>3998</v>
      </c>
      <c r="G9" t="s">
        <v>247</v>
      </c>
      <c r="H9" s="35">
        <v>0.4503654412566816</v>
      </c>
      <c r="J9" t="s">
        <v>232</v>
      </c>
      <c r="K9" s="35">
        <v>0.18036897725237327</v>
      </c>
      <c r="M9" t="s">
        <v>198</v>
      </c>
      <c r="N9" s="35">
        <v>0.36931283338562909</v>
      </c>
      <c r="O9" s="35"/>
      <c r="P9" t="s">
        <v>205</v>
      </c>
      <c r="Q9" s="35">
        <v>0.35072815533980584</v>
      </c>
      <c r="S9" t="s">
        <v>241</v>
      </c>
      <c r="T9" s="35">
        <v>0.55595719246314113</v>
      </c>
      <c r="V9" t="s">
        <v>228</v>
      </c>
      <c r="W9" s="35">
        <v>0.9988559079641518</v>
      </c>
      <c r="Y9" t="s">
        <v>213</v>
      </c>
      <c r="Z9" s="35">
        <v>0.39907788048786025</v>
      </c>
      <c r="AA9" s="35"/>
      <c r="AB9" t="s">
        <v>241</v>
      </c>
      <c r="AC9" s="35">
        <v>0.50081708247085743</v>
      </c>
      <c r="AE9" t="s">
        <v>217</v>
      </c>
      <c r="AF9" s="92">
        <v>0.60254083484573506</v>
      </c>
      <c r="AH9" t="s">
        <v>208</v>
      </c>
      <c r="AI9" s="35">
        <v>0.17711278667923341</v>
      </c>
      <c r="AK9" t="s">
        <v>241</v>
      </c>
      <c r="AL9" s="35">
        <v>0.55594136900526536</v>
      </c>
      <c r="AN9" t="s">
        <v>236</v>
      </c>
      <c r="AO9" s="92">
        <v>0.4449558310444659</v>
      </c>
      <c r="AQ9" t="s">
        <v>197</v>
      </c>
      <c r="AR9" s="92">
        <v>0.3905579399141631</v>
      </c>
      <c r="AT9" s="142" t="s">
        <v>204</v>
      </c>
      <c r="AU9" s="92">
        <v>0.55537258130918077</v>
      </c>
      <c r="AV9" s="35">
        <v>0.55799999999999994</v>
      </c>
    </row>
    <row r="10" spans="1:48" x14ac:dyDescent="0.35">
      <c r="A10" t="s">
        <v>239</v>
      </c>
      <c r="B10">
        <v>44394</v>
      </c>
      <c r="D10" t="s">
        <v>233</v>
      </c>
      <c r="E10">
        <v>3162</v>
      </c>
      <c r="G10" t="s">
        <v>237</v>
      </c>
      <c r="H10" s="35">
        <v>0.38498936493467029</v>
      </c>
      <c r="J10" t="s">
        <v>226</v>
      </c>
      <c r="K10" s="35">
        <v>0.17905102954341987</v>
      </c>
      <c r="M10" t="s">
        <v>225</v>
      </c>
      <c r="N10" s="35">
        <v>0.345075016307893</v>
      </c>
      <c r="O10" s="35"/>
      <c r="P10" t="s">
        <v>225</v>
      </c>
      <c r="Q10" s="35">
        <v>0.3482142857142857</v>
      </c>
      <c r="S10" t="s">
        <v>218</v>
      </c>
      <c r="T10" s="35">
        <v>0.49719698434177462</v>
      </c>
      <c r="V10" t="s">
        <v>227</v>
      </c>
      <c r="W10" s="35">
        <v>0.99634947675833541</v>
      </c>
      <c r="Y10" t="s">
        <v>230</v>
      </c>
      <c r="Z10" s="35">
        <v>0.39847797927461137</v>
      </c>
      <c r="AA10" s="35"/>
      <c r="AB10" t="s">
        <v>215</v>
      </c>
      <c r="AC10" s="35">
        <v>0.4995850622406639</v>
      </c>
      <c r="AE10" t="s">
        <v>224</v>
      </c>
      <c r="AF10" s="92">
        <v>0.59666921898928027</v>
      </c>
      <c r="AH10" t="s">
        <v>217</v>
      </c>
      <c r="AI10" s="35">
        <v>0.17273384763741562</v>
      </c>
      <c r="AK10" t="s">
        <v>218</v>
      </c>
      <c r="AL10" s="35">
        <v>0.49710032862942199</v>
      </c>
      <c r="AN10" t="s">
        <v>198</v>
      </c>
      <c r="AO10" s="92">
        <v>0.43111111111111111</v>
      </c>
      <c r="AQ10" t="s">
        <v>227</v>
      </c>
      <c r="AR10" s="92">
        <v>0.35903873744619796</v>
      </c>
      <c r="AT10" s="142" t="s">
        <v>231</v>
      </c>
      <c r="AU10" s="92">
        <v>0.34465887469421036</v>
      </c>
      <c r="AV10" s="35">
        <v>0.53</v>
      </c>
    </row>
    <row r="11" spans="1:48" x14ac:dyDescent="0.35">
      <c r="A11" t="s">
        <v>213</v>
      </c>
      <c r="B11">
        <v>44029</v>
      </c>
      <c r="D11" t="s">
        <v>246</v>
      </c>
      <c r="E11">
        <v>2899</v>
      </c>
      <c r="G11" t="s">
        <v>246</v>
      </c>
      <c r="H11" s="35">
        <v>0.3368580060422961</v>
      </c>
      <c r="J11" t="s">
        <v>196</v>
      </c>
      <c r="K11" s="35">
        <v>0.16806461634047842</v>
      </c>
      <c r="M11" t="s">
        <v>242</v>
      </c>
      <c r="N11" s="35">
        <v>0.27701166843461128</v>
      </c>
      <c r="O11" s="35"/>
      <c r="P11" t="s">
        <v>242</v>
      </c>
      <c r="Q11" s="35">
        <v>0.28851846081944227</v>
      </c>
      <c r="S11" t="s">
        <v>237</v>
      </c>
      <c r="T11" s="35">
        <v>0.44098288723124179</v>
      </c>
      <c r="V11" t="s">
        <v>244</v>
      </c>
      <c r="W11" s="35">
        <v>0.99091616921879055</v>
      </c>
      <c r="Y11" t="s">
        <v>226</v>
      </c>
      <c r="Z11" s="35">
        <v>0.39104024297646167</v>
      </c>
      <c r="AA11" s="35"/>
      <c r="AB11" t="s">
        <v>216</v>
      </c>
      <c r="AC11" s="35">
        <v>0.49292969527982472</v>
      </c>
      <c r="AE11" t="s">
        <v>247</v>
      </c>
      <c r="AF11" s="92">
        <v>0.56568097810634066</v>
      </c>
      <c r="AH11" t="s">
        <v>222</v>
      </c>
      <c r="AI11" s="35">
        <v>0.17164892005871527</v>
      </c>
      <c r="AK11" t="s">
        <v>237</v>
      </c>
      <c r="AL11" s="35">
        <v>0.44076349275998244</v>
      </c>
      <c r="AN11" t="s">
        <v>209</v>
      </c>
      <c r="AO11" s="92">
        <v>0.42489851150202979</v>
      </c>
      <c r="AQ11" t="s">
        <v>228</v>
      </c>
      <c r="AR11" s="92">
        <v>0.35084241823587708</v>
      </c>
      <c r="AT11" s="142" t="s">
        <v>222</v>
      </c>
      <c r="AU11" s="92">
        <v>0.35290798815177016</v>
      </c>
      <c r="AV11" s="35">
        <v>0.48499999999999999</v>
      </c>
    </row>
    <row r="12" spans="1:48" x14ac:dyDescent="0.35">
      <c r="A12" t="s">
        <v>235</v>
      </c>
      <c r="B12">
        <v>39386</v>
      </c>
      <c r="D12" t="s">
        <v>241</v>
      </c>
      <c r="E12">
        <v>2834</v>
      </c>
      <c r="G12" t="s">
        <v>245</v>
      </c>
      <c r="H12" s="35">
        <v>0.2767337215457914</v>
      </c>
      <c r="J12" t="s">
        <v>211</v>
      </c>
      <c r="K12" s="35">
        <v>0.16683778234086241</v>
      </c>
      <c r="M12" t="s">
        <v>205</v>
      </c>
      <c r="N12" s="35">
        <v>0.24670701317194732</v>
      </c>
      <c r="O12" s="35"/>
      <c r="P12" t="s">
        <v>228</v>
      </c>
      <c r="Q12" s="35">
        <v>0.27956531003622415</v>
      </c>
      <c r="S12" t="s">
        <v>231</v>
      </c>
      <c r="T12" s="35">
        <v>0.42294479507869298</v>
      </c>
      <c r="V12" t="s">
        <v>202</v>
      </c>
      <c r="W12" s="35">
        <v>0.98487031700288186</v>
      </c>
      <c r="Y12" t="s">
        <v>233</v>
      </c>
      <c r="Z12" s="35">
        <v>0.38967988843122631</v>
      </c>
      <c r="AA12" s="35"/>
      <c r="AB12" t="s">
        <v>230</v>
      </c>
      <c r="AC12" s="35">
        <v>0.48836594394500266</v>
      </c>
      <c r="AE12" t="s">
        <v>201</v>
      </c>
      <c r="AF12" s="92">
        <v>0.56089698668535393</v>
      </c>
      <c r="AH12" t="s">
        <v>237</v>
      </c>
      <c r="AI12" s="35">
        <v>0.15884159719175076</v>
      </c>
      <c r="AK12" t="s">
        <v>231</v>
      </c>
      <c r="AL12" s="35">
        <v>0.42145196070601387</v>
      </c>
      <c r="AN12" t="s">
        <v>228</v>
      </c>
      <c r="AO12" s="92">
        <v>0.42032011134307584</v>
      </c>
      <c r="AQ12" t="s">
        <v>206</v>
      </c>
      <c r="AR12" s="92">
        <v>0.33632286995515698</v>
      </c>
      <c r="AT12" s="142" t="s">
        <v>240</v>
      </c>
      <c r="AU12" s="92">
        <v>0.50689375506893752</v>
      </c>
      <c r="AV12" s="35">
        <v>0.55899999999999994</v>
      </c>
    </row>
    <row r="13" spans="1:48" x14ac:dyDescent="0.35">
      <c r="A13" t="s">
        <v>241</v>
      </c>
      <c r="B13">
        <v>35134</v>
      </c>
      <c r="D13" t="s">
        <v>232</v>
      </c>
      <c r="E13">
        <v>2265</v>
      </c>
      <c r="G13" t="s">
        <v>232</v>
      </c>
      <c r="H13" s="35">
        <v>0.20751259734310581</v>
      </c>
      <c r="J13" t="s">
        <v>205</v>
      </c>
      <c r="K13" s="35">
        <v>0.16230917704860501</v>
      </c>
      <c r="M13" t="s">
        <v>200</v>
      </c>
      <c r="N13" s="35">
        <v>0.23755263809759722</v>
      </c>
      <c r="O13" s="35"/>
      <c r="P13" t="s">
        <v>237</v>
      </c>
      <c r="Q13" s="35">
        <v>0.2685069008782936</v>
      </c>
      <c r="S13" t="s">
        <v>204</v>
      </c>
      <c r="T13" s="35">
        <v>0.41923595505617978</v>
      </c>
      <c r="V13" t="s">
        <v>243</v>
      </c>
      <c r="W13" s="35">
        <v>0.98005351495986381</v>
      </c>
      <c r="Y13" t="s">
        <v>216</v>
      </c>
      <c r="Z13" s="35">
        <v>0.38888133750169906</v>
      </c>
      <c r="AA13" s="35"/>
      <c r="AB13" t="s">
        <v>204</v>
      </c>
      <c r="AC13" s="35">
        <v>0.46451846488052134</v>
      </c>
      <c r="AE13" t="s">
        <v>212</v>
      </c>
      <c r="AF13" s="92">
        <v>0.55766621438263231</v>
      </c>
      <c r="AH13" t="s">
        <v>245</v>
      </c>
      <c r="AI13" s="35">
        <v>0.15621436716077536</v>
      </c>
      <c r="AK13" t="s">
        <v>204</v>
      </c>
      <c r="AL13" s="35">
        <v>0.41892863562825816</v>
      </c>
      <c r="AN13" t="s">
        <v>234</v>
      </c>
      <c r="AO13" s="92">
        <v>0.41940789473684209</v>
      </c>
      <c r="AQ13" t="s">
        <v>211</v>
      </c>
      <c r="AR13" s="92">
        <v>0.32527472527472528</v>
      </c>
      <c r="AT13" s="142" t="s">
        <v>212</v>
      </c>
      <c r="AU13" s="92">
        <v>0.56484149855907784</v>
      </c>
      <c r="AV13" s="35">
        <v>0.56600000000000006</v>
      </c>
    </row>
    <row r="14" spans="1:48" x14ac:dyDescent="0.35">
      <c r="A14" t="s">
        <v>233</v>
      </c>
      <c r="B14">
        <v>30833</v>
      </c>
      <c r="D14" t="s">
        <v>242</v>
      </c>
      <c r="E14">
        <v>2116</v>
      </c>
      <c r="G14" t="s">
        <v>242</v>
      </c>
      <c r="H14" s="35">
        <v>0.17583513378760179</v>
      </c>
      <c r="J14" t="s">
        <v>243</v>
      </c>
      <c r="K14" s="35">
        <v>0.15121814617754131</v>
      </c>
      <c r="M14" t="s">
        <v>240</v>
      </c>
      <c r="N14" s="35">
        <v>0.23064369900271986</v>
      </c>
      <c r="O14" s="35"/>
      <c r="P14" t="s">
        <v>200</v>
      </c>
      <c r="Q14" s="35">
        <v>0.26232766116010431</v>
      </c>
      <c r="S14" t="s">
        <v>216</v>
      </c>
      <c r="T14" s="35">
        <v>0.41572651896153323</v>
      </c>
      <c r="V14" t="s">
        <v>242</v>
      </c>
      <c r="W14" s="35">
        <v>0.97830388692579506</v>
      </c>
      <c r="Y14" t="s">
        <v>223</v>
      </c>
      <c r="Z14" s="35">
        <v>0.38462442694251792</v>
      </c>
      <c r="AA14" s="35"/>
      <c r="AB14" t="s">
        <v>247</v>
      </c>
      <c r="AC14" s="35">
        <v>0.44874460259075644</v>
      </c>
      <c r="AE14" t="s">
        <v>245</v>
      </c>
      <c r="AF14" s="92">
        <v>0.51561831407787762</v>
      </c>
      <c r="AH14" t="s">
        <v>241</v>
      </c>
      <c r="AI14" s="35">
        <v>0.15130212039277074</v>
      </c>
      <c r="AK14" t="s">
        <v>216</v>
      </c>
      <c r="AL14" s="35">
        <v>0.41457115672148975</v>
      </c>
      <c r="AN14" t="s">
        <v>245</v>
      </c>
      <c r="AO14" s="92">
        <v>0.38805970149253732</v>
      </c>
      <c r="AQ14" t="s">
        <v>221</v>
      </c>
      <c r="AR14" s="92">
        <v>0.31100478468899523</v>
      </c>
      <c r="AT14" s="142" t="s">
        <v>219</v>
      </c>
      <c r="AU14" s="92">
        <v>0.42614023144996599</v>
      </c>
      <c r="AV14" s="35">
        <v>0.316</v>
      </c>
    </row>
    <row r="15" spans="1:48" x14ac:dyDescent="0.35">
      <c r="A15" t="s">
        <v>247</v>
      </c>
      <c r="B15">
        <v>26591</v>
      </c>
      <c r="D15" t="s">
        <v>245</v>
      </c>
      <c r="E15">
        <v>2091</v>
      </c>
      <c r="G15" t="s">
        <v>233</v>
      </c>
      <c r="H15" s="35">
        <v>0.11427125871851397</v>
      </c>
      <c r="J15" t="s">
        <v>233</v>
      </c>
      <c r="K15" s="35">
        <v>0.14701834009151446</v>
      </c>
      <c r="M15" t="s">
        <v>208</v>
      </c>
      <c r="N15" s="35">
        <v>0.22069693769799367</v>
      </c>
      <c r="O15" s="35"/>
      <c r="P15" t="s">
        <v>213</v>
      </c>
      <c r="Q15" s="35">
        <v>0.25303530290766452</v>
      </c>
      <c r="S15" t="s">
        <v>210</v>
      </c>
      <c r="T15" s="35">
        <v>0.38860301124452068</v>
      </c>
      <c r="V15" t="s">
        <v>201</v>
      </c>
      <c r="W15" s="35">
        <v>0.97555676262900592</v>
      </c>
      <c r="Y15" t="s">
        <v>217</v>
      </c>
      <c r="Z15" s="35">
        <v>0.37530135004821602</v>
      </c>
      <c r="AA15" s="35"/>
      <c r="AB15" t="s">
        <v>231</v>
      </c>
      <c r="AC15" s="35">
        <v>0.44809997449630196</v>
      </c>
      <c r="AE15" s="14" t="s">
        <v>202</v>
      </c>
      <c r="AF15" s="100">
        <v>0.51442307692307687</v>
      </c>
      <c r="AH15" t="s">
        <v>206</v>
      </c>
      <c r="AI15" s="35">
        <v>0.15126431568205012</v>
      </c>
      <c r="AK15" t="s">
        <v>233</v>
      </c>
      <c r="AL15" s="35">
        <v>0.38663120682385754</v>
      </c>
      <c r="AN15" t="s">
        <v>203</v>
      </c>
      <c r="AO15" s="92">
        <v>0.38073394495412843</v>
      </c>
      <c r="AQ15" t="s">
        <v>219</v>
      </c>
      <c r="AR15" s="92">
        <v>0.24536082474226803</v>
      </c>
      <c r="AT15" s="142" t="s">
        <v>244</v>
      </c>
      <c r="AU15" s="92">
        <v>0.50818598559266537</v>
      </c>
      <c r="AV15" s="35">
        <v>0.50800000000000001</v>
      </c>
    </row>
    <row r="16" spans="1:48" x14ac:dyDescent="0.35">
      <c r="A16" t="s">
        <v>224</v>
      </c>
      <c r="B16">
        <v>24961</v>
      </c>
      <c r="D16" t="s">
        <v>243</v>
      </c>
      <c r="E16">
        <v>1320</v>
      </c>
      <c r="G16" t="s">
        <v>241</v>
      </c>
      <c r="H16" s="35">
        <v>8.773993808049535E-2</v>
      </c>
      <c r="J16" t="s">
        <v>198</v>
      </c>
      <c r="K16" s="35">
        <v>0.14085391377145248</v>
      </c>
      <c r="M16" t="s">
        <v>237</v>
      </c>
      <c r="N16" s="35">
        <v>0.21134328358208956</v>
      </c>
      <c r="O16" s="35"/>
      <c r="P16" t="s">
        <v>208</v>
      </c>
      <c r="Q16" s="35">
        <v>0.24054154302670624</v>
      </c>
      <c r="S16" t="s">
        <v>233</v>
      </c>
      <c r="T16" s="35">
        <v>0.38822041319365613</v>
      </c>
      <c r="V16" t="s">
        <v>221</v>
      </c>
      <c r="W16" s="35">
        <v>0.97145690204688717</v>
      </c>
      <c r="Y16" t="s">
        <v>243</v>
      </c>
      <c r="Z16" s="35">
        <v>0.34784723911457066</v>
      </c>
      <c r="AA16" s="35"/>
      <c r="AB16" t="s">
        <v>208</v>
      </c>
      <c r="AC16" s="35">
        <v>0.44371584699453553</v>
      </c>
      <c r="AE16" t="s">
        <v>211</v>
      </c>
      <c r="AF16" s="92">
        <v>0.51094890510948909</v>
      </c>
      <c r="AH16" t="s">
        <v>232</v>
      </c>
      <c r="AI16" s="35">
        <v>0.12678300455235206</v>
      </c>
      <c r="AK16" t="s">
        <v>210</v>
      </c>
      <c r="AL16" s="35">
        <v>0.38612540499332954</v>
      </c>
      <c r="AN16" t="s">
        <v>223</v>
      </c>
      <c r="AO16" s="92">
        <v>0.37456896551724139</v>
      </c>
      <c r="AQ16" t="s">
        <v>232</v>
      </c>
      <c r="AR16" s="92">
        <v>0.24287343215507412</v>
      </c>
      <c r="AT16" s="142" t="s">
        <v>239</v>
      </c>
      <c r="AU16" s="92">
        <v>0.40582705513700912</v>
      </c>
      <c r="AV16" s="35">
        <v>0.54500000000000004</v>
      </c>
    </row>
    <row r="17" spans="1:48" x14ac:dyDescent="0.35">
      <c r="A17" t="s">
        <v>200</v>
      </c>
      <c r="B17">
        <v>22707</v>
      </c>
      <c r="D17" t="s">
        <v>237</v>
      </c>
      <c r="E17">
        <v>1267</v>
      </c>
      <c r="G17" t="s">
        <v>238</v>
      </c>
      <c r="H17" s="35">
        <v>6.6995947315096255E-2</v>
      </c>
      <c r="J17" t="s">
        <v>213</v>
      </c>
      <c r="K17" s="35">
        <v>0.13858288078613912</v>
      </c>
      <c r="M17" t="s">
        <v>216</v>
      </c>
      <c r="N17" s="35">
        <v>0.20394736842105263</v>
      </c>
      <c r="O17" s="35"/>
      <c r="P17" t="s">
        <v>203</v>
      </c>
      <c r="Q17" s="35">
        <v>0.22371364653243847</v>
      </c>
      <c r="S17" t="s">
        <v>245</v>
      </c>
      <c r="T17" s="35">
        <v>0.34394112159220486</v>
      </c>
      <c r="V17" t="s">
        <v>205</v>
      </c>
      <c r="W17" s="35">
        <v>0.96693840579710144</v>
      </c>
      <c r="Y17" t="s">
        <v>247</v>
      </c>
      <c r="Z17" s="35">
        <v>0.34541762250385466</v>
      </c>
      <c r="AA17" s="35"/>
      <c r="AB17" t="s">
        <v>236</v>
      </c>
      <c r="AC17" s="35">
        <v>0.42908146705615058</v>
      </c>
      <c r="AE17" t="s">
        <v>196</v>
      </c>
      <c r="AF17" s="92">
        <v>0.51070528967254403</v>
      </c>
      <c r="AH17" t="s">
        <v>223</v>
      </c>
      <c r="AI17" s="35">
        <v>0.11931350652403902</v>
      </c>
      <c r="AK17" t="s">
        <v>245</v>
      </c>
      <c r="AL17" s="35">
        <v>0.34363014408624443</v>
      </c>
      <c r="AN17" t="s">
        <v>220</v>
      </c>
      <c r="AO17" s="92">
        <v>0.36809643958508553</v>
      </c>
      <c r="AQ17" t="s">
        <v>207</v>
      </c>
      <c r="AR17" s="92">
        <v>0.21550497866287341</v>
      </c>
      <c r="AT17" s="142" t="s">
        <v>199</v>
      </c>
      <c r="AU17" s="92">
        <v>0.24867957746478872</v>
      </c>
      <c r="AV17" s="35">
        <v>0.435</v>
      </c>
    </row>
    <row r="18" spans="1:48" x14ac:dyDescent="0.35">
      <c r="A18" t="s">
        <v>214</v>
      </c>
      <c r="B18">
        <v>21214</v>
      </c>
      <c r="D18" t="s">
        <v>227</v>
      </c>
      <c r="E18">
        <v>1227</v>
      </c>
      <c r="G18" t="s">
        <v>227</v>
      </c>
      <c r="H18" s="35">
        <v>6.351589191427684E-2</v>
      </c>
      <c r="J18" t="s">
        <v>199</v>
      </c>
      <c r="K18" s="35">
        <v>0.13475713475713474</v>
      </c>
      <c r="M18" t="s">
        <v>228</v>
      </c>
      <c r="N18" s="35">
        <v>0.20283866331297162</v>
      </c>
      <c r="O18" s="35"/>
      <c r="P18" t="s">
        <v>218</v>
      </c>
      <c r="Q18" s="35">
        <v>0.20691676436107856</v>
      </c>
      <c r="S18" t="s">
        <v>215</v>
      </c>
      <c r="T18" s="35">
        <v>0.33575268817204301</v>
      </c>
      <c r="V18" t="s">
        <v>209</v>
      </c>
      <c r="W18" s="35">
        <v>0.94899007189318729</v>
      </c>
      <c r="Y18" t="s">
        <v>231</v>
      </c>
      <c r="Z18" s="35">
        <v>0.32891267875689062</v>
      </c>
      <c r="AA18" s="35"/>
      <c r="AB18" t="s">
        <v>223</v>
      </c>
      <c r="AC18" s="35">
        <v>0.41726332537788385</v>
      </c>
      <c r="AE18" t="s">
        <v>213</v>
      </c>
      <c r="AF18" s="92">
        <v>0.50377200335289185</v>
      </c>
      <c r="AH18" t="s">
        <v>198</v>
      </c>
      <c r="AI18" s="35">
        <v>0.11899523285661899</v>
      </c>
      <c r="AK18" t="s">
        <v>215</v>
      </c>
      <c r="AL18" s="35">
        <v>0.33575268817204301</v>
      </c>
      <c r="AN18" t="s">
        <v>218</v>
      </c>
      <c r="AO18" s="92">
        <v>0.36269651401230346</v>
      </c>
      <c r="AQ18" t="s">
        <v>218</v>
      </c>
      <c r="AR18" s="92">
        <v>0.21458808205796157</v>
      </c>
      <c r="AT18" s="142" t="s">
        <v>203</v>
      </c>
      <c r="AU18" s="92">
        <v>0.18840579710144928</v>
      </c>
      <c r="AV18" s="35">
        <v>0.33899999999999997</v>
      </c>
    </row>
    <row r="19" spans="1:48" x14ac:dyDescent="0.35">
      <c r="A19" t="s">
        <v>218</v>
      </c>
      <c r="B19">
        <v>20692</v>
      </c>
      <c r="D19" t="s">
        <v>238</v>
      </c>
      <c r="E19">
        <v>1058</v>
      </c>
      <c r="G19" t="s">
        <v>222</v>
      </c>
      <c r="H19" s="35">
        <v>6.0378057820607858E-2</v>
      </c>
      <c r="J19" t="s">
        <v>237</v>
      </c>
      <c r="K19" s="35">
        <v>0.1324223602484472</v>
      </c>
      <c r="M19" t="s">
        <v>243</v>
      </c>
      <c r="N19" s="35">
        <v>0.19889779559118237</v>
      </c>
      <c r="O19" s="35"/>
      <c r="P19" t="s">
        <v>240</v>
      </c>
      <c r="Q19" s="35">
        <v>0.20149107318030213</v>
      </c>
      <c r="S19" t="s">
        <v>240</v>
      </c>
      <c r="T19" s="35">
        <v>0.33046656632982152</v>
      </c>
      <c r="V19" t="s">
        <v>206</v>
      </c>
      <c r="W19" s="35">
        <v>0.93786143553690893</v>
      </c>
      <c r="Y19" t="s">
        <v>205</v>
      </c>
      <c r="Z19" s="35">
        <v>0.31748188405797101</v>
      </c>
      <c r="AA19" s="35"/>
      <c r="AB19" t="s">
        <v>243</v>
      </c>
      <c r="AC19" s="35">
        <v>0.4056420233463035</v>
      </c>
      <c r="AE19" t="s">
        <v>206</v>
      </c>
      <c r="AF19" s="92">
        <v>0.50145502645502649</v>
      </c>
      <c r="AH19" t="s">
        <v>216</v>
      </c>
      <c r="AI19" s="35">
        <v>0.11295364958542885</v>
      </c>
      <c r="AK19" t="s">
        <v>240</v>
      </c>
      <c r="AL19" s="35">
        <v>0.32734895721350249</v>
      </c>
      <c r="AN19" t="s">
        <v>199</v>
      </c>
      <c r="AO19" s="92">
        <v>0.36151202749140893</v>
      </c>
      <c r="AQ19" t="s">
        <v>220</v>
      </c>
      <c r="AR19" s="92">
        <v>0.20927835051546392</v>
      </c>
      <c r="AT19" s="142" t="s">
        <v>230</v>
      </c>
      <c r="AU19" s="92">
        <v>0.49886047100531783</v>
      </c>
      <c r="AV19" s="35">
        <v>0.58599999999999997</v>
      </c>
    </row>
    <row r="20" spans="1:48" x14ac:dyDescent="0.35">
      <c r="A20" t="s">
        <v>227</v>
      </c>
      <c r="B20">
        <v>20545</v>
      </c>
      <c r="D20" t="s">
        <v>217</v>
      </c>
      <c r="E20">
        <v>788</v>
      </c>
      <c r="G20" t="s">
        <v>217</v>
      </c>
      <c r="H20" s="35">
        <v>4.986079473551E-2</v>
      </c>
      <c r="J20" t="s">
        <v>222</v>
      </c>
      <c r="K20" s="35">
        <v>0.12220028503811405</v>
      </c>
      <c r="M20" t="s">
        <v>232</v>
      </c>
      <c r="N20" s="35">
        <v>0.18900410878497359</v>
      </c>
      <c r="O20" s="35"/>
      <c r="P20" t="s">
        <v>196</v>
      </c>
      <c r="Q20" s="35">
        <v>0.1981541802388708</v>
      </c>
      <c r="S20" t="s">
        <v>208</v>
      </c>
      <c r="T20" s="35">
        <v>0.32901350926798617</v>
      </c>
      <c r="V20" t="s">
        <v>225</v>
      </c>
      <c r="W20" s="35">
        <v>0.92923794712286156</v>
      </c>
      <c r="Y20" t="s">
        <v>210</v>
      </c>
      <c r="Z20" s="35">
        <v>0.3127501429388222</v>
      </c>
      <c r="AA20" s="35"/>
      <c r="AB20" t="s">
        <v>210</v>
      </c>
      <c r="AC20" s="35">
        <v>0.37077033837293016</v>
      </c>
      <c r="AE20" t="s">
        <v>229</v>
      </c>
      <c r="AF20" s="92">
        <v>0.49302595893064705</v>
      </c>
      <c r="AH20" t="s">
        <v>229</v>
      </c>
      <c r="AI20" s="35">
        <v>0.10627021719038816</v>
      </c>
      <c r="AK20" t="s">
        <v>208</v>
      </c>
      <c r="AL20" s="35">
        <v>0.32390826264530315</v>
      </c>
      <c r="AN20" t="s">
        <v>242</v>
      </c>
      <c r="AO20" s="92">
        <v>0.35970794218447327</v>
      </c>
      <c r="AQ20" t="s">
        <v>230</v>
      </c>
      <c r="AR20" s="92">
        <v>0.19708029197080293</v>
      </c>
      <c r="AT20" s="142" t="s">
        <v>198</v>
      </c>
      <c r="AU20" s="92">
        <v>0.39299397920087575</v>
      </c>
      <c r="AV20" s="35">
        <v>0.64500000000000002</v>
      </c>
    </row>
    <row r="21" spans="1:48" x14ac:dyDescent="0.35">
      <c r="A21" t="s">
        <v>201</v>
      </c>
      <c r="B21">
        <v>18410</v>
      </c>
      <c r="D21" t="s">
        <v>240</v>
      </c>
      <c r="E21">
        <v>422</v>
      </c>
      <c r="G21" t="s">
        <v>240</v>
      </c>
      <c r="H21" s="35">
        <v>4.7522522522522523E-2</v>
      </c>
      <c r="J21" t="s">
        <v>242</v>
      </c>
      <c r="K21" s="35">
        <v>0.11760524445146513</v>
      </c>
      <c r="M21" t="s">
        <v>233</v>
      </c>
      <c r="N21" s="35">
        <v>0.18604908859216576</v>
      </c>
      <c r="O21" s="35"/>
      <c r="P21" t="s">
        <v>216</v>
      </c>
      <c r="Q21" s="35">
        <v>0.1874209289716248</v>
      </c>
      <c r="S21" t="s">
        <v>225</v>
      </c>
      <c r="T21" s="35">
        <v>0.31985484707102124</v>
      </c>
      <c r="V21" t="s">
        <v>207</v>
      </c>
      <c r="W21" s="35">
        <v>0.92794897134129906</v>
      </c>
      <c r="Y21" t="s">
        <v>220</v>
      </c>
      <c r="Z21" s="35">
        <v>0.31224095053882289</v>
      </c>
      <c r="AA21" s="35"/>
      <c r="AB21" t="s">
        <v>205</v>
      </c>
      <c r="AC21" s="35">
        <v>0.35690680766688698</v>
      </c>
      <c r="AE21" t="s">
        <v>240</v>
      </c>
      <c r="AF21" s="92">
        <v>0.49009649568308788</v>
      </c>
      <c r="AH21" t="s">
        <v>230</v>
      </c>
      <c r="AI21" s="35">
        <v>0.10233160621761658</v>
      </c>
      <c r="AK21" t="s">
        <v>225</v>
      </c>
      <c r="AL21" s="35">
        <v>0.31933644375324</v>
      </c>
      <c r="AN21" t="s">
        <v>207</v>
      </c>
      <c r="AO21" s="92">
        <v>0.35832968954962835</v>
      </c>
      <c r="AQ21" t="s">
        <v>240</v>
      </c>
      <c r="AR21" s="92">
        <v>0.18486486486486486</v>
      </c>
      <c r="AT21" s="142" t="s">
        <v>241</v>
      </c>
      <c r="AU21" s="92">
        <v>0.47452568748667662</v>
      </c>
      <c r="AV21" s="35">
        <v>0.58899999999999997</v>
      </c>
    </row>
    <row r="22" spans="1:48" x14ac:dyDescent="0.35">
      <c r="A22" t="s">
        <v>206</v>
      </c>
      <c r="B22">
        <v>17638</v>
      </c>
      <c r="D22" t="s">
        <v>244</v>
      </c>
      <c r="E22">
        <v>165</v>
      </c>
      <c r="G22" t="s">
        <v>244</v>
      </c>
      <c r="H22" s="35">
        <v>4.4739696312364428E-2</v>
      </c>
      <c r="J22" t="s">
        <v>220</v>
      </c>
      <c r="K22" s="35">
        <v>0.11542610571736785</v>
      </c>
      <c r="M22" t="s">
        <v>218</v>
      </c>
      <c r="N22" s="35">
        <v>0.17542497195616533</v>
      </c>
      <c r="O22" s="35"/>
      <c r="P22" t="s">
        <v>232</v>
      </c>
      <c r="Q22" s="35">
        <v>0.17755555555555555</v>
      </c>
      <c r="S22" t="s">
        <v>223</v>
      </c>
      <c r="T22" s="35">
        <v>0.30950981544610323</v>
      </c>
      <c r="V22" t="s">
        <v>232</v>
      </c>
      <c r="W22" s="35">
        <v>0.9226100151745068</v>
      </c>
      <c r="Y22" t="s">
        <v>244</v>
      </c>
      <c r="Z22" s="35">
        <v>0.30262133402543473</v>
      </c>
      <c r="AA22" s="35"/>
      <c r="AB22" t="s">
        <v>218</v>
      </c>
      <c r="AC22" s="35">
        <v>0.35101679929266139</v>
      </c>
      <c r="AE22" t="s">
        <v>243</v>
      </c>
      <c r="AF22" s="92">
        <v>0.48980852378011119</v>
      </c>
      <c r="AH22" t="s">
        <v>220</v>
      </c>
      <c r="AI22" s="35">
        <v>0.10138121546961326</v>
      </c>
      <c r="AK22" t="s">
        <v>223</v>
      </c>
      <c r="AL22" s="35">
        <v>0.30821676266603976</v>
      </c>
      <c r="AN22" t="s">
        <v>206</v>
      </c>
      <c r="AO22" s="92">
        <v>0.34596418375291982</v>
      </c>
      <c r="AQ22" t="s">
        <v>238</v>
      </c>
      <c r="AR22" s="92">
        <v>0.18474312402698495</v>
      </c>
      <c r="AT22" s="142" t="s">
        <v>221</v>
      </c>
      <c r="AU22" s="92">
        <v>0.39478685853923434</v>
      </c>
      <c r="AV22" s="35">
        <v>0.57600000000000007</v>
      </c>
    </row>
    <row r="23" spans="1:48" x14ac:dyDescent="0.35">
      <c r="A23" t="s">
        <v>238</v>
      </c>
      <c r="B23">
        <v>16850</v>
      </c>
      <c r="D23" t="s">
        <v>221</v>
      </c>
      <c r="E23">
        <v>0</v>
      </c>
      <c r="G23" t="s">
        <v>221</v>
      </c>
      <c r="H23" s="35">
        <v>0</v>
      </c>
      <c r="J23" t="s">
        <v>221</v>
      </c>
      <c r="K23" s="35">
        <v>0.11524486571879937</v>
      </c>
      <c r="M23" t="s">
        <v>244</v>
      </c>
      <c r="N23" s="35">
        <v>0.16964800923254472</v>
      </c>
      <c r="O23" s="35"/>
      <c r="P23" t="s">
        <v>244</v>
      </c>
      <c r="Q23" s="35">
        <v>0.16909436352121596</v>
      </c>
      <c r="S23" t="s">
        <v>198</v>
      </c>
      <c r="T23" s="35">
        <v>0.30893414052467438</v>
      </c>
      <c r="V23" t="s">
        <v>231</v>
      </c>
      <c r="W23" s="35">
        <v>0.92242550131820722</v>
      </c>
      <c r="Y23" t="s">
        <v>218</v>
      </c>
      <c r="Z23" s="35">
        <v>0.28817900637927701</v>
      </c>
      <c r="AA23" s="35"/>
      <c r="AB23" t="s">
        <v>199</v>
      </c>
      <c r="AC23" s="35">
        <v>0.34790678490410393</v>
      </c>
      <c r="AE23" t="s">
        <v>207</v>
      </c>
      <c r="AF23" s="92">
        <v>0.47904599659284497</v>
      </c>
      <c r="AH23" t="s">
        <v>242</v>
      </c>
      <c r="AI23" s="35">
        <v>0.10021201413427562</v>
      </c>
      <c r="AK23" t="s">
        <v>198</v>
      </c>
      <c r="AL23" s="35">
        <v>0.30803080308030806</v>
      </c>
      <c r="AN23" t="s">
        <v>202</v>
      </c>
      <c r="AO23" s="92">
        <v>0.34315789473684211</v>
      </c>
      <c r="AQ23" t="s">
        <v>216</v>
      </c>
      <c r="AR23" s="92">
        <v>0.18283963227783454</v>
      </c>
      <c r="AT23" s="142" t="s">
        <v>220</v>
      </c>
      <c r="AU23" s="92">
        <v>0.45753286147623862</v>
      </c>
      <c r="AV23" s="35">
        <v>0.54500000000000004</v>
      </c>
    </row>
    <row r="24" spans="1:48" x14ac:dyDescent="0.35">
      <c r="A24" t="s">
        <v>217</v>
      </c>
      <c r="B24">
        <v>16592</v>
      </c>
      <c r="D24" t="s">
        <v>234</v>
      </c>
      <c r="E24">
        <v>-12</v>
      </c>
      <c r="G24" t="s">
        <v>234</v>
      </c>
      <c r="H24" s="35">
        <v>-1.8148820326678765E-3</v>
      </c>
      <c r="J24" t="s">
        <v>227</v>
      </c>
      <c r="K24" s="35">
        <v>0.11072065740390334</v>
      </c>
      <c r="M24" t="s">
        <v>196</v>
      </c>
      <c r="N24" s="35">
        <v>0.16568047337278108</v>
      </c>
      <c r="O24" s="35"/>
      <c r="P24" t="s">
        <v>231</v>
      </c>
      <c r="Q24" s="35">
        <v>0.16814542306859986</v>
      </c>
      <c r="S24" t="s">
        <v>242</v>
      </c>
      <c r="T24" s="35">
        <v>0.30508833922261486</v>
      </c>
      <c r="V24" t="s">
        <v>246</v>
      </c>
      <c r="W24" s="35">
        <v>0.91290743155149934</v>
      </c>
      <c r="Y24" t="s">
        <v>239</v>
      </c>
      <c r="Z24" s="35">
        <v>0.27177096003964502</v>
      </c>
      <c r="AA24" s="35"/>
      <c r="AB24" t="s">
        <v>234</v>
      </c>
      <c r="AC24" s="35">
        <v>0.34557109557109555</v>
      </c>
      <c r="AE24" t="s">
        <v>208</v>
      </c>
      <c r="AF24" s="92">
        <v>0.47186268992684299</v>
      </c>
      <c r="AH24" t="s">
        <v>246</v>
      </c>
      <c r="AI24" s="35">
        <v>9.6392872664059104E-2</v>
      </c>
      <c r="AK24" t="s">
        <v>242</v>
      </c>
      <c r="AL24" s="35">
        <v>0.3046643109540636</v>
      </c>
      <c r="AN24" t="s">
        <v>240</v>
      </c>
      <c r="AO24" s="92">
        <v>0.33350279613624811</v>
      </c>
      <c r="AQ24" t="s">
        <v>233</v>
      </c>
      <c r="AR24" s="92">
        <v>0.18103616813294232</v>
      </c>
      <c r="AT24" s="142" t="s">
        <v>217</v>
      </c>
      <c r="AU24" s="92">
        <v>0.56197074672825253</v>
      </c>
      <c r="AV24" s="35">
        <v>0.60299999999999998</v>
      </c>
    </row>
    <row r="25" spans="1:48" x14ac:dyDescent="0.35">
      <c r="A25" t="s">
        <v>228</v>
      </c>
      <c r="B25">
        <v>15733</v>
      </c>
      <c r="D25" t="s">
        <v>226</v>
      </c>
      <c r="E25">
        <v>-189</v>
      </c>
      <c r="G25" t="s">
        <v>224</v>
      </c>
      <c r="H25" s="35">
        <v>-2.2402381232130966E-2</v>
      </c>
      <c r="J25" t="s">
        <v>218</v>
      </c>
      <c r="K25" s="35">
        <v>0.10955010992546517</v>
      </c>
      <c r="M25" t="s">
        <v>222</v>
      </c>
      <c r="N25" s="35">
        <v>0.15185998151571165</v>
      </c>
      <c r="O25" s="35"/>
      <c r="P25" t="s">
        <v>233</v>
      </c>
      <c r="Q25" s="35">
        <v>0.16754138070246266</v>
      </c>
      <c r="S25" t="s">
        <v>222</v>
      </c>
      <c r="T25" s="35">
        <v>0.29578104792198262</v>
      </c>
      <c r="V25" t="s">
        <v>238</v>
      </c>
      <c r="W25" s="35">
        <v>0.90694362017804153</v>
      </c>
      <c r="Y25" t="s">
        <v>236</v>
      </c>
      <c r="Z25" s="35">
        <v>0.27151262564354006</v>
      </c>
      <c r="AA25" s="35"/>
      <c r="AB25" t="s">
        <v>244</v>
      </c>
      <c r="AC25" s="35">
        <v>0.33746736292428198</v>
      </c>
      <c r="AE25" t="s">
        <v>242</v>
      </c>
      <c r="AF25" s="92">
        <v>0.46613916686060042</v>
      </c>
      <c r="AH25" t="s">
        <v>243</v>
      </c>
      <c r="AI25" s="35">
        <v>9.5840428119678911E-2</v>
      </c>
      <c r="AK25" t="s">
        <v>222</v>
      </c>
      <c r="AL25" s="35">
        <v>0.29507910249539832</v>
      </c>
      <c r="AN25" t="s">
        <v>215</v>
      </c>
      <c r="AO25" s="92">
        <v>0.32810685249709642</v>
      </c>
      <c r="AQ25" t="s">
        <v>236</v>
      </c>
      <c r="AR25" s="92">
        <v>0.17434443656980864</v>
      </c>
      <c r="AT25" s="142" t="s">
        <v>245</v>
      </c>
      <c r="AU25" s="92">
        <v>0.50121753246753242</v>
      </c>
      <c r="AV25" s="35">
        <v>0.57299999999999995</v>
      </c>
    </row>
    <row r="26" spans="1:48" x14ac:dyDescent="0.35">
      <c r="A26" t="s">
        <v>216</v>
      </c>
      <c r="B26">
        <v>14714</v>
      </c>
      <c r="D26" t="s">
        <v>203</v>
      </c>
      <c r="E26">
        <v>-461</v>
      </c>
      <c r="G26" t="s">
        <v>228</v>
      </c>
      <c r="H26" s="35">
        <v>-3.8560254216572963E-2</v>
      </c>
      <c r="J26" t="s">
        <v>212</v>
      </c>
      <c r="K26" s="35">
        <v>0.10555088309503785</v>
      </c>
      <c r="M26" t="s">
        <v>224</v>
      </c>
      <c r="N26" s="35">
        <v>0.15061067654727597</v>
      </c>
      <c r="O26" s="35"/>
      <c r="P26" t="s">
        <v>226</v>
      </c>
      <c r="Q26" s="35">
        <v>0.16709511568123395</v>
      </c>
      <c r="S26" t="s">
        <v>200</v>
      </c>
      <c r="T26" s="35">
        <v>0.29123177874664202</v>
      </c>
      <c r="V26" t="s">
        <v>212</v>
      </c>
      <c r="W26" s="35">
        <v>0.90585774058577406</v>
      </c>
      <c r="Y26" t="s">
        <v>235</v>
      </c>
      <c r="Z26" s="35">
        <v>0.26702381556898391</v>
      </c>
      <c r="AA26" s="35"/>
      <c r="AB26" t="s">
        <v>213</v>
      </c>
      <c r="AC26" s="35">
        <v>0.33562544241075942</v>
      </c>
      <c r="AE26" t="s">
        <v>230</v>
      </c>
      <c r="AF26" s="92">
        <v>0.4653775803501437</v>
      </c>
      <c r="AH26" t="s">
        <v>205</v>
      </c>
      <c r="AI26" s="35">
        <v>8.8013285024154592E-2</v>
      </c>
      <c r="AK26" t="s">
        <v>200</v>
      </c>
      <c r="AL26" s="35">
        <v>0.29123177874664202</v>
      </c>
      <c r="AN26" t="s">
        <v>205</v>
      </c>
      <c r="AO26" s="92">
        <v>0.3275523560209424</v>
      </c>
      <c r="AQ26" t="s">
        <v>198</v>
      </c>
      <c r="AR26" s="92">
        <v>0.16853932584269662</v>
      </c>
      <c r="AT26" s="142" t="s">
        <v>200</v>
      </c>
      <c r="AU26" s="92">
        <v>0.47941888619854722</v>
      </c>
      <c r="AV26" s="35">
        <v>0.56200000000000006</v>
      </c>
    </row>
    <row r="27" spans="1:48" x14ac:dyDescent="0.35">
      <c r="A27" t="s">
        <v>242</v>
      </c>
      <c r="B27">
        <v>14150</v>
      </c>
      <c r="D27" t="s">
        <v>220</v>
      </c>
      <c r="E27">
        <v>-480</v>
      </c>
      <c r="G27" t="s">
        <v>213</v>
      </c>
      <c r="H27" s="35">
        <v>-4.0177014300662714E-2</v>
      </c>
      <c r="J27" t="s">
        <v>217</v>
      </c>
      <c r="K27" s="35">
        <v>9.8080741230972865E-2</v>
      </c>
      <c r="M27" t="s">
        <v>217</v>
      </c>
      <c r="N27" s="35">
        <v>0.14856978857744188</v>
      </c>
      <c r="O27" s="35"/>
      <c r="P27" t="s">
        <v>211</v>
      </c>
      <c r="Q27" s="35">
        <v>0.15795226817270905</v>
      </c>
      <c r="S27" t="s">
        <v>224</v>
      </c>
      <c r="T27" s="35">
        <v>0.28556548215215738</v>
      </c>
      <c r="V27" t="s">
        <v>215</v>
      </c>
      <c r="W27" s="35">
        <v>0.90241935483870972</v>
      </c>
      <c r="Y27" t="s">
        <v>237</v>
      </c>
      <c r="Z27" s="35">
        <v>0.26612549363756033</v>
      </c>
      <c r="AA27" s="35"/>
      <c r="AB27" t="s">
        <v>239</v>
      </c>
      <c r="AC27" s="35">
        <v>0.33367755260100684</v>
      </c>
      <c r="AE27" t="s">
        <v>244</v>
      </c>
      <c r="AF27" s="92">
        <v>0.46379781420765026</v>
      </c>
      <c r="AH27" t="s">
        <v>201</v>
      </c>
      <c r="AI27" s="35">
        <v>8.6257468766974474E-2</v>
      </c>
      <c r="AK27" t="s">
        <v>224</v>
      </c>
      <c r="AL27" s="35">
        <v>0.28420335723729018</v>
      </c>
      <c r="AN27" t="s">
        <v>211</v>
      </c>
      <c r="AO27" s="92">
        <v>0.31618352850835091</v>
      </c>
      <c r="AQ27" t="s">
        <v>247</v>
      </c>
      <c r="AR27" s="92">
        <v>0.16134707212867555</v>
      </c>
      <c r="AT27" s="142" t="s">
        <v>228</v>
      </c>
      <c r="AU27" s="92">
        <v>0.29382205143363876</v>
      </c>
      <c r="AV27" s="35">
        <v>0.47100000000000003</v>
      </c>
    </row>
    <row r="28" spans="1:48" x14ac:dyDescent="0.35">
      <c r="A28" t="s">
        <v>221</v>
      </c>
      <c r="B28">
        <v>14119</v>
      </c>
      <c r="D28" t="s">
        <v>215</v>
      </c>
      <c r="E28">
        <v>-501</v>
      </c>
      <c r="G28" t="s">
        <v>229</v>
      </c>
      <c r="H28" s="35">
        <v>-5.1306289644212459E-2</v>
      </c>
      <c r="J28" t="s">
        <v>224</v>
      </c>
      <c r="K28" s="35">
        <v>9.1811740005248887E-2</v>
      </c>
      <c r="M28" t="s">
        <v>231</v>
      </c>
      <c r="N28" s="35">
        <v>0.14190821256038647</v>
      </c>
      <c r="O28" s="35"/>
      <c r="P28" t="s">
        <v>197</v>
      </c>
      <c r="Q28" s="35">
        <v>0.15020297699594046</v>
      </c>
      <c r="S28" t="s">
        <v>217</v>
      </c>
      <c r="T28" s="35">
        <v>0.2769406943105111</v>
      </c>
      <c r="V28" t="s">
        <v>240</v>
      </c>
      <c r="W28" s="35">
        <v>0.89830144055041927</v>
      </c>
      <c r="Y28" t="s">
        <v>198</v>
      </c>
      <c r="Z28" s="35">
        <v>0.26380480645753074</v>
      </c>
      <c r="AA28" s="35"/>
      <c r="AB28" t="s">
        <v>200</v>
      </c>
      <c r="AC28" s="35">
        <v>0.32610135806558466</v>
      </c>
      <c r="AE28" t="s">
        <v>241</v>
      </c>
      <c r="AF28" s="92">
        <v>0.46184124207303739</v>
      </c>
      <c r="AH28" t="s">
        <v>200</v>
      </c>
      <c r="AI28" s="35">
        <v>8.266173426696613E-2</v>
      </c>
      <c r="AK28" t="s">
        <v>217</v>
      </c>
      <c r="AL28" s="35">
        <v>0.27639826422372227</v>
      </c>
      <c r="AN28" t="s">
        <v>201</v>
      </c>
      <c r="AO28" s="92">
        <v>0.30566368236667962</v>
      </c>
      <c r="AQ28" t="s">
        <v>244</v>
      </c>
      <c r="AR28" s="92">
        <v>0.15169366715758467</v>
      </c>
      <c r="AT28" s="142" t="s">
        <v>234</v>
      </c>
      <c r="AU28" s="92">
        <v>0.23189134808853118</v>
      </c>
      <c r="AV28" s="35">
        <v>0.44799999999999995</v>
      </c>
    </row>
    <row r="29" spans="1:48" x14ac:dyDescent="0.35">
      <c r="A29" t="s">
        <v>232</v>
      </c>
      <c r="B29">
        <v>13180</v>
      </c>
      <c r="D29" t="s">
        <v>202</v>
      </c>
      <c r="E29">
        <v>-521</v>
      </c>
      <c r="G29" t="s">
        <v>220</v>
      </c>
      <c r="H29" s="35">
        <v>-6.2192277792174136E-2</v>
      </c>
      <c r="J29" t="s">
        <v>238</v>
      </c>
      <c r="K29" s="35">
        <v>9.0120980785404675E-2</v>
      </c>
      <c r="M29" t="s">
        <v>209</v>
      </c>
      <c r="N29" s="35">
        <v>0.14147688060731539</v>
      </c>
      <c r="O29" s="35"/>
      <c r="P29" t="s">
        <v>243</v>
      </c>
      <c r="Q29" s="35">
        <v>0.14947683109118087</v>
      </c>
      <c r="S29" t="s">
        <v>239</v>
      </c>
      <c r="T29" s="35">
        <v>0.27638870117583458</v>
      </c>
      <c r="V29" t="s">
        <v>216</v>
      </c>
      <c r="W29" s="35">
        <v>0.8893570748946581</v>
      </c>
      <c r="Y29" t="s">
        <v>229</v>
      </c>
      <c r="Z29" s="35">
        <v>0.26098948706099817</v>
      </c>
      <c r="AA29" s="35"/>
      <c r="AB29" t="s">
        <v>207</v>
      </c>
      <c r="AC29" s="35">
        <v>0.31998804899910366</v>
      </c>
      <c r="AE29" t="s">
        <v>200</v>
      </c>
      <c r="AF29" s="92">
        <v>0.4545175169022741</v>
      </c>
      <c r="AH29" t="s">
        <v>231</v>
      </c>
      <c r="AI29" s="35">
        <v>8.2102068524878211E-2</v>
      </c>
      <c r="AK29" t="s">
        <v>239</v>
      </c>
      <c r="AL29" s="35">
        <v>0.27613469985358713</v>
      </c>
      <c r="AN29" t="s">
        <v>239</v>
      </c>
      <c r="AO29" s="92">
        <v>0.29405264868378289</v>
      </c>
      <c r="AQ29" t="s">
        <v>231</v>
      </c>
      <c r="AR29" s="92">
        <v>0.14131338320864506</v>
      </c>
      <c r="AT29" s="142" t="s">
        <v>224</v>
      </c>
      <c r="AU29" s="92">
        <v>0.57844611528822054</v>
      </c>
      <c r="AV29" s="35">
        <v>0.70299999999999996</v>
      </c>
    </row>
    <row r="30" spans="1:48" x14ac:dyDescent="0.35">
      <c r="A30" t="s">
        <v>208</v>
      </c>
      <c r="B30">
        <v>12732</v>
      </c>
      <c r="D30" t="s">
        <v>224</v>
      </c>
      <c r="E30">
        <v>-572</v>
      </c>
      <c r="G30" t="s">
        <v>235</v>
      </c>
      <c r="H30" s="35">
        <v>-6.557532621589561E-2</v>
      </c>
      <c r="J30" t="s">
        <v>200</v>
      </c>
      <c r="K30" s="35">
        <v>8.9953439255028078E-2</v>
      </c>
      <c r="M30" t="s">
        <v>211</v>
      </c>
      <c r="N30" s="35">
        <v>0.12261201806182702</v>
      </c>
      <c r="O30" s="35"/>
      <c r="P30" t="s">
        <v>222</v>
      </c>
      <c r="Q30" s="35">
        <v>0.13986939639957643</v>
      </c>
      <c r="S30" t="s">
        <v>230</v>
      </c>
      <c r="T30" s="35">
        <v>0.27582577720207252</v>
      </c>
      <c r="V30" t="s">
        <v>237</v>
      </c>
      <c r="W30" s="35">
        <v>0.88459850811759544</v>
      </c>
      <c r="Y30" t="s">
        <v>206</v>
      </c>
      <c r="Z30" s="35">
        <v>0.26012019503345052</v>
      </c>
      <c r="AA30" s="35"/>
      <c r="AB30" t="s">
        <v>233</v>
      </c>
      <c r="AC30" s="35">
        <v>0.31710310965630112</v>
      </c>
      <c r="AE30" t="s">
        <v>232</v>
      </c>
      <c r="AF30" s="92">
        <v>0.4498589381892793</v>
      </c>
      <c r="AH30" t="s">
        <v>240</v>
      </c>
      <c r="AI30" s="35">
        <v>7.708019780692324E-2</v>
      </c>
      <c r="AK30" t="s">
        <v>230</v>
      </c>
      <c r="AL30" s="35">
        <v>0.27372085492227977</v>
      </c>
      <c r="AN30" t="s">
        <v>224</v>
      </c>
      <c r="AO30" s="92">
        <v>0.29268788083953962</v>
      </c>
      <c r="AQ30" t="s">
        <v>237</v>
      </c>
      <c r="AR30" s="92">
        <v>0.12871287128712872</v>
      </c>
      <c r="AT30" s="142" t="s">
        <v>216</v>
      </c>
      <c r="AU30" s="92">
        <v>0.41507024265644954</v>
      </c>
      <c r="AV30" s="35">
        <v>0.56399999999999995</v>
      </c>
    </row>
    <row r="31" spans="1:48" x14ac:dyDescent="0.35">
      <c r="A31" t="s">
        <v>231</v>
      </c>
      <c r="B31">
        <v>12517</v>
      </c>
      <c r="D31" t="s">
        <v>225</v>
      </c>
      <c r="E31">
        <v>-593</v>
      </c>
      <c r="G31" t="s">
        <v>218</v>
      </c>
      <c r="H31" s="35">
        <v>-6.6792946376223336E-2</v>
      </c>
      <c r="J31" t="s">
        <v>203</v>
      </c>
      <c r="K31" s="35">
        <v>8.6653386454183273E-2</v>
      </c>
      <c r="M31" t="s">
        <v>203</v>
      </c>
      <c r="N31" s="35">
        <v>0.12172284644194757</v>
      </c>
      <c r="O31" s="35"/>
      <c r="P31" t="s">
        <v>217</v>
      </c>
      <c r="Q31" s="35">
        <v>0.13716904276985745</v>
      </c>
      <c r="S31" t="s">
        <v>229</v>
      </c>
      <c r="T31" s="35">
        <v>0.24695298059149723</v>
      </c>
      <c r="V31" t="s">
        <v>218</v>
      </c>
      <c r="W31" s="35">
        <v>0.87077131258457374</v>
      </c>
      <c r="Y31" t="s">
        <v>215</v>
      </c>
      <c r="Z31" s="35">
        <v>0.25268817204301075</v>
      </c>
      <c r="AA31" s="35"/>
      <c r="AB31" t="s">
        <v>198</v>
      </c>
      <c r="AC31" s="35">
        <v>0.31264637002341922</v>
      </c>
      <c r="AE31" t="s">
        <v>239</v>
      </c>
      <c r="AF31" s="92">
        <v>0.43964644139581993</v>
      </c>
      <c r="AH31" t="s">
        <v>239</v>
      </c>
      <c r="AI31" s="35">
        <v>7.5121072192814511E-2</v>
      </c>
      <c r="AK31" t="s">
        <v>229</v>
      </c>
      <c r="AL31" s="35">
        <v>0.24550889556377078</v>
      </c>
      <c r="AN31" t="s">
        <v>197</v>
      </c>
      <c r="AO31" s="92">
        <v>0.29209621993127149</v>
      </c>
      <c r="AQ31" t="s">
        <v>234</v>
      </c>
      <c r="AR31" s="92">
        <v>0.12437810945273632</v>
      </c>
      <c r="AT31" s="142" t="s">
        <v>206</v>
      </c>
      <c r="AU31" s="92">
        <v>0.54694506726457404</v>
      </c>
      <c r="AV31" s="35">
        <v>0.64800000000000002</v>
      </c>
    </row>
    <row r="32" spans="1:48" x14ac:dyDescent="0.35">
      <c r="A32" t="s">
        <v>230</v>
      </c>
      <c r="B32">
        <v>12352</v>
      </c>
      <c r="D32" t="s">
        <v>228</v>
      </c>
      <c r="E32">
        <v>-631</v>
      </c>
      <c r="G32" t="s">
        <v>226</v>
      </c>
      <c r="H32" s="35">
        <v>-6.69500531349628E-2</v>
      </c>
      <c r="J32" t="s">
        <v>228</v>
      </c>
      <c r="K32" s="35">
        <v>8.6083114731464863E-2</v>
      </c>
      <c r="M32" t="s">
        <v>212</v>
      </c>
      <c r="N32" s="35">
        <v>0.12043478260869565</v>
      </c>
      <c r="O32" s="35"/>
      <c r="P32" t="s">
        <v>206</v>
      </c>
      <c r="Q32" s="35">
        <v>0.13714231026892526</v>
      </c>
      <c r="S32" t="s">
        <v>206</v>
      </c>
      <c r="T32" s="35">
        <v>0.23216918017915864</v>
      </c>
      <c r="V32" t="s">
        <v>234</v>
      </c>
      <c r="W32" s="35">
        <v>0.87060606060606061</v>
      </c>
      <c r="Y32" t="s">
        <v>234</v>
      </c>
      <c r="Z32" s="35">
        <v>0.24954545454545454</v>
      </c>
      <c r="AA32" s="35"/>
      <c r="AB32" t="s">
        <v>226</v>
      </c>
      <c r="AC32" s="35">
        <v>0.30733944954128439</v>
      </c>
      <c r="AE32" t="s">
        <v>215</v>
      </c>
      <c r="AF32" s="92">
        <v>0.43820224719101125</v>
      </c>
      <c r="AH32" t="s">
        <v>196</v>
      </c>
      <c r="AI32" s="35">
        <v>7.1542553191489361E-2</v>
      </c>
      <c r="AK32" t="s">
        <v>205</v>
      </c>
      <c r="AL32" s="35">
        <v>0.23067632850241546</v>
      </c>
      <c r="AN32" t="s">
        <v>196</v>
      </c>
      <c r="AO32" s="92">
        <v>0.29012069736253909</v>
      </c>
      <c r="AQ32" t="s">
        <v>239</v>
      </c>
      <c r="AR32" s="92">
        <v>0.11979057591623037</v>
      </c>
      <c r="AT32" s="142" t="s">
        <v>246</v>
      </c>
      <c r="AU32" s="92">
        <v>0.59583510412239693</v>
      </c>
      <c r="AV32" s="35">
        <v>0.61199999999999999</v>
      </c>
    </row>
    <row r="33" spans="1:48" x14ac:dyDescent="0.35">
      <c r="A33" t="s">
        <v>199</v>
      </c>
      <c r="B33">
        <v>12008</v>
      </c>
      <c r="D33" t="s">
        <v>210</v>
      </c>
      <c r="E33">
        <v>-860</v>
      </c>
      <c r="G33" t="s">
        <v>223</v>
      </c>
      <c r="H33" s="35">
        <v>-9.8930198072238115E-2</v>
      </c>
      <c r="J33" t="s">
        <v>245</v>
      </c>
      <c r="K33" s="35">
        <v>8.5518172611679988E-2</v>
      </c>
      <c r="M33" t="s">
        <v>207</v>
      </c>
      <c r="N33" s="35">
        <v>0.11347035841685069</v>
      </c>
      <c r="O33" s="35"/>
      <c r="P33" t="s">
        <v>224</v>
      </c>
      <c r="Q33" s="35">
        <v>0.13619119878603944</v>
      </c>
      <c r="S33" t="s">
        <v>205</v>
      </c>
      <c r="T33" s="35">
        <v>0.23203502415458938</v>
      </c>
      <c r="V33" t="s">
        <v>199</v>
      </c>
      <c r="W33" s="35">
        <v>0.85976015989340437</v>
      </c>
      <c r="Y33" t="s">
        <v>222</v>
      </c>
      <c r="Z33" s="35">
        <v>0.2463327391147308</v>
      </c>
      <c r="AA33" s="35"/>
      <c r="AB33" t="s">
        <v>229</v>
      </c>
      <c r="AC33" s="35">
        <v>0.29645062503137709</v>
      </c>
      <c r="AE33" t="s">
        <v>220</v>
      </c>
      <c r="AF33" s="92">
        <v>0.43034605146406391</v>
      </c>
      <c r="AH33" t="s">
        <v>244</v>
      </c>
      <c r="AI33" s="35">
        <v>7.111341811575396E-2</v>
      </c>
      <c r="AK33" t="s">
        <v>206</v>
      </c>
      <c r="AL33" s="35">
        <v>0.2293910874248781</v>
      </c>
      <c r="AN33" t="s">
        <v>221</v>
      </c>
      <c r="AO33" s="92">
        <v>0.2899272309459977</v>
      </c>
      <c r="AQ33" t="s">
        <v>210</v>
      </c>
      <c r="AR33" s="92">
        <v>0.11657559198542805</v>
      </c>
      <c r="AT33" s="142" t="s">
        <v>237</v>
      </c>
      <c r="AU33" s="92">
        <v>0.31348837209302327</v>
      </c>
      <c r="AV33" s="35">
        <v>0.55200000000000005</v>
      </c>
    </row>
    <row r="34" spans="1:48" x14ac:dyDescent="0.35">
      <c r="A34" t="s">
        <v>246</v>
      </c>
      <c r="B34">
        <v>11505</v>
      </c>
      <c r="D34" t="s">
        <v>212</v>
      </c>
      <c r="E34">
        <v>-915</v>
      </c>
      <c r="G34" t="s">
        <v>211</v>
      </c>
      <c r="H34" s="35">
        <v>-0.11693861693861694</v>
      </c>
      <c r="J34" t="s">
        <v>215</v>
      </c>
      <c r="K34" s="35">
        <v>8.328479906814211E-2</v>
      </c>
      <c r="M34" t="s">
        <v>221</v>
      </c>
      <c r="N34" s="35">
        <v>0.11328725038402458</v>
      </c>
      <c r="O34" s="35"/>
      <c r="P34" t="s">
        <v>220</v>
      </c>
      <c r="Q34" s="35">
        <v>0.10887350534927627</v>
      </c>
      <c r="S34" t="s">
        <v>247</v>
      </c>
      <c r="T34" s="35">
        <v>0.22936331841600541</v>
      </c>
      <c r="V34" t="s">
        <v>217</v>
      </c>
      <c r="W34" s="35">
        <v>0.81358486017357767</v>
      </c>
      <c r="Y34" t="s">
        <v>200</v>
      </c>
      <c r="Z34" s="35">
        <v>0.2449905315541463</v>
      </c>
      <c r="AA34" s="35"/>
      <c r="AB34" t="s">
        <v>222</v>
      </c>
      <c r="AC34" s="35">
        <v>0.29532104516913105</v>
      </c>
      <c r="AE34" t="s">
        <v>227</v>
      </c>
      <c r="AF34" s="92">
        <v>0.42493522328913275</v>
      </c>
      <c r="AH34" t="s">
        <v>219</v>
      </c>
      <c r="AI34" s="35">
        <v>6.8916619398752127E-2</v>
      </c>
      <c r="AK34" t="s">
        <v>247</v>
      </c>
      <c r="AL34" s="35">
        <v>0.22759580309127148</v>
      </c>
      <c r="AN34" t="s">
        <v>232</v>
      </c>
      <c r="AO34" s="92">
        <v>0.28759364151288141</v>
      </c>
      <c r="AQ34" t="s">
        <v>205</v>
      </c>
      <c r="AR34" s="92">
        <v>0.11009174311926606</v>
      </c>
      <c r="AT34" s="142" t="s">
        <v>214</v>
      </c>
      <c r="AU34" s="92">
        <v>0.55680902497985496</v>
      </c>
      <c r="AV34" s="35">
        <v>0.48100000000000004</v>
      </c>
    </row>
    <row r="35" spans="1:48" x14ac:dyDescent="0.35">
      <c r="A35" t="s">
        <v>207</v>
      </c>
      <c r="B35">
        <v>11131</v>
      </c>
      <c r="D35" t="s">
        <v>223</v>
      </c>
      <c r="E35">
        <v>-934</v>
      </c>
      <c r="G35" t="s">
        <v>215</v>
      </c>
      <c r="H35" s="35">
        <v>-0.11869225302061123</v>
      </c>
      <c r="J35" t="s">
        <v>210</v>
      </c>
      <c r="K35" s="35">
        <v>8.2525273364968024E-2</v>
      </c>
      <c r="M35" t="s">
        <v>246</v>
      </c>
      <c r="N35" s="35">
        <v>0.11321695760598503</v>
      </c>
      <c r="O35" s="35"/>
      <c r="P35" t="s">
        <v>246</v>
      </c>
      <c r="Q35" s="35">
        <v>0.10614525139664804</v>
      </c>
      <c r="S35" t="s">
        <v>235</v>
      </c>
      <c r="T35" s="35">
        <v>0.21835169857309705</v>
      </c>
      <c r="V35" t="s">
        <v>219</v>
      </c>
      <c r="W35" s="35">
        <v>0.79636982416335789</v>
      </c>
      <c r="Y35" t="s">
        <v>209</v>
      </c>
      <c r="Z35" s="35">
        <v>0.24306744265662444</v>
      </c>
      <c r="AA35" s="35"/>
      <c r="AB35" t="s">
        <v>209</v>
      </c>
      <c r="AC35" s="35">
        <v>0.28929986789960371</v>
      </c>
      <c r="AE35" t="s">
        <v>238</v>
      </c>
      <c r="AF35" s="92">
        <v>0.42323742587305074</v>
      </c>
      <c r="AH35" t="s">
        <v>213</v>
      </c>
      <c r="AI35" s="35">
        <v>6.843933785962443E-2</v>
      </c>
      <c r="AK35" t="s">
        <v>235</v>
      </c>
      <c r="AL35" s="35">
        <v>0.21819936017874372</v>
      </c>
      <c r="AN35" t="s">
        <v>233</v>
      </c>
      <c r="AO35" s="92">
        <v>0.28007660611688234</v>
      </c>
      <c r="AQ35" t="s">
        <v>209</v>
      </c>
      <c r="AR35" s="92">
        <v>0.10583941605839416</v>
      </c>
      <c r="AT35" s="142" t="s">
        <v>243</v>
      </c>
      <c r="AU35" s="92">
        <v>0.46168224299065419</v>
      </c>
      <c r="AV35" s="35">
        <v>0.67500000000000004</v>
      </c>
    </row>
    <row r="36" spans="1:48" x14ac:dyDescent="0.35">
      <c r="A36" t="s">
        <v>204</v>
      </c>
      <c r="B36">
        <v>11125</v>
      </c>
      <c r="D36" t="s">
        <v>209</v>
      </c>
      <c r="E36">
        <v>-1072</v>
      </c>
      <c r="G36" t="s">
        <v>239</v>
      </c>
      <c r="H36" s="35">
        <v>-0.12066711563601791</v>
      </c>
      <c r="J36" t="s">
        <v>207</v>
      </c>
      <c r="K36" s="35">
        <v>7.7958551229905096E-2</v>
      </c>
      <c r="M36" t="s">
        <v>204</v>
      </c>
      <c r="N36" s="35">
        <v>0.11015642211940956</v>
      </c>
      <c r="O36" s="35"/>
      <c r="P36" t="s">
        <v>236</v>
      </c>
      <c r="Q36" s="35">
        <v>0.10404677501035864</v>
      </c>
      <c r="S36" t="s">
        <v>212</v>
      </c>
      <c r="T36" s="35">
        <v>0.21529098516546216</v>
      </c>
      <c r="V36" t="s">
        <v>196</v>
      </c>
      <c r="W36" s="35">
        <v>0.78643617021276591</v>
      </c>
      <c r="Y36" t="s">
        <v>245</v>
      </c>
      <c r="Z36" s="35">
        <v>0.23675754120451953</v>
      </c>
      <c r="AA36" s="35"/>
      <c r="AB36" t="s">
        <v>206</v>
      </c>
      <c r="AC36" s="35">
        <v>0.28345367952066369</v>
      </c>
      <c r="AE36" t="s">
        <v>219</v>
      </c>
      <c r="AF36" s="92">
        <v>0.41955017301038061</v>
      </c>
      <c r="AH36" t="s">
        <v>238</v>
      </c>
      <c r="AI36" s="35">
        <v>6.2255192878338278E-2</v>
      </c>
      <c r="AK36" t="s">
        <v>212</v>
      </c>
      <c r="AL36" s="35">
        <v>0.21357930772156714</v>
      </c>
      <c r="AN36" t="s">
        <v>238</v>
      </c>
      <c r="AO36" s="92">
        <v>0.27901821060965953</v>
      </c>
      <c r="AQ36" t="s">
        <v>225</v>
      </c>
      <c r="AR36" s="92">
        <v>9.3023255813953487E-2</v>
      </c>
      <c r="AT36" s="142" t="s">
        <v>196</v>
      </c>
      <c r="AU36" s="92">
        <v>0.33419689119170987</v>
      </c>
      <c r="AV36" s="35">
        <v>0.59499999999999997</v>
      </c>
    </row>
    <row r="37" spans="1:48" x14ac:dyDescent="0.35">
      <c r="A37" t="s">
        <v>245</v>
      </c>
      <c r="B37">
        <v>9647</v>
      </c>
      <c r="D37" t="s">
        <v>205</v>
      </c>
      <c r="E37">
        <v>-1074</v>
      </c>
      <c r="G37" t="s">
        <v>203</v>
      </c>
      <c r="H37" s="35">
        <v>-0.12346009641135512</v>
      </c>
      <c r="J37" t="s">
        <v>225</v>
      </c>
      <c r="K37" s="35">
        <v>7.5850529838259906E-2</v>
      </c>
      <c r="M37" t="s">
        <v>245</v>
      </c>
      <c r="N37" s="35">
        <v>0.10813848920863309</v>
      </c>
      <c r="O37" s="35"/>
      <c r="P37" t="s">
        <v>221</v>
      </c>
      <c r="Q37" s="35">
        <v>0.1033033033033033</v>
      </c>
      <c r="S37" t="s">
        <v>246</v>
      </c>
      <c r="T37" s="35">
        <v>0.21382007822685789</v>
      </c>
      <c r="V37" t="s">
        <v>229</v>
      </c>
      <c r="W37" s="35">
        <v>0.78205868761552677</v>
      </c>
      <c r="Y37" t="s">
        <v>196</v>
      </c>
      <c r="Z37" s="35">
        <v>0.23031914893617023</v>
      </c>
      <c r="AA37" s="35"/>
      <c r="AB37" t="s">
        <v>214</v>
      </c>
      <c r="AC37" s="35">
        <v>0.27950769230769229</v>
      </c>
      <c r="AE37" t="s">
        <v>216</v>
      </c>
      <c r="AF37" s="92">
        <v>0.41748400852878464</v>
      </c>
      <c r="AH37" t="s">
        <v>210</v>
      </c>
      <c r="AI37" s="35">
        <v>6.1749571183533448E-2</v>
      </c>
      <c r="AK37" t="s">
        <v>246</v>
      </c>
      <c r="AL37" s="35">
        <v>0.21321164710995219</v>
      </c>
      <c r="AN37" t="s">
        <v>230</v>
      </c>
      <c r="AO37" s="92">
        <v>0.27482941622441243</v>
      </c>
      <c r="AQ37" t="s">
        <v>217</v>
      </c>
      <c r="AR37" s="92">
        <v>8.7550200803212852E-2</v>
      </c>
      <c r="AT37" s="142" t="s">
        <v>209</v>
      </c>
      <c r="AU37" s="92">
        <v>0.46354883081155435</v>
      </c>
      <c r="AV37" s="35">
        <v>0.61799999999999999</v>
      </c>
    </row>
    <row r="38" spans="1:48" x14ac:dyDescent="0.35">
      <c r="A38" t="s">
        <v>240</v>
      </c>
      <c r="B38">
        <v>9302</v>
      </c>
      <c r="D38" t="s">
        <v>211</v>
      </c>
      <c r="E38">
        <v>-1204</v>
      </c>
      <c r="G38" t="s">
        <v>231</v>
      </c>
      <c r="H38" s="35">
        <v>-0.12609090274383858</v>
      </c>
      <c r="J38" t="s">
        <v>216</v>
      </c>
      <c r="K38" s="35">
        <v>7.2370818453465491E-2</v>
      </c>
      <c r="M38" t="s">
        <v>197</v>
      </c>
      <c r="N38" s="35">
        <v>0.10194730813287514</v>
      </c>
      <c r="O38" s="35"/>
      <c r="P38" t="s">
        <v>212</v>
      </c>
      <c r="Q38" s="35">
        <v>0.10189359783588819</v>
      </c>
      <c r="S38" t="s">
        <v>213</v>
      </c>
      <c r="T38" s="35">
        <v>0.21354107520043608</v>
      </c>
      <c r="V38" t="s">
        <v>198</v>
      </c>
      <c r="W38" s="35">
        <v>0.78059071729957807</v>
      </c>
      <c r="Y38" t="s">
        <v>197</v>
      </c>
      <c r="Z38" s="35">
        <v>0.22544204322200392</v>
      </c>
      <c r="AA38" s="35"/>
      <c r="AB38" t="s">
        <v>197</v>
      </c>
      <c r="AC38" s="35">
        <v>0.25925925925925924</v>
      </c>
      <c r="AE38" s="14" t="s">
        <v>226</v>
      </c>
      <c r="AF38" s="100">
        <v>0.41317365269461076</v>
      </c>
      <c r="AH38" t="s">
        <v>233</v>
      </c>
      <c r="AI38" s="35">
        <v>6.0681737099860536E-2</v>
      </c>
      <c r="AK38" t="s">
        <v>213</v>
      </c>
      <c r="AL38" s="35">
        <v>0.20981402847476099</v>
      </c>
      <c r="AN38" s="14" t="s">
        <v>226</v>
      </c>
      <c r="AO38" s="100">
        <v>0.27398255813953487</v>
      </c>
      <c r="AQ38" t="s">
        <v>242</v>
      </c>
      <c r="AR38" s="92">
        <v>8.6370444333499746E-2</v>
      </c>
      <c r="AT38" s="142" t="s">
        <v>238</v>
      </c>
      <c r="AU38" s="92">
        <v>0.29871794871794871</v>
      </c>
      <c r="AV38" s="35">
        <v>0.53400000000000003</v>
      </c>
    </row>
    <row r="39" spans="1:48" x14ac:dyDescent="0.35">
      <c r="A39" t="s">
        <v>211</v>
      </c>
      <c r="B39">
        <v>9092</v>
      </c>
      <c r="D39" t="s">
        <v>218</v>
      </c>
      <c r="E39">
        <v>-1481</v>
      </c>
      <c r="G39" t="s">
        <v>225</v>
      </c>
      <c r="H39" s="35">
        <v>-0.13322848798022915</v>
      </c>
      <c r="J39" t="s">
        <v>234</v>
      </c>
      <c r="K39" s="35">
        <v>7.1950625304531432E-2</v>
      </c>
      <c r="M39" t="s">
        <v>236</v>
      </c>
      <c r="N39" s="35">
        <v>9.1844729344729342E-2</v>
      </c>
      <c r="O39" s="35"/>
      <c r="P39" t="s">
        <v>209</v>
      </c>
      <c r="Q39" s="35">
        <v>0.10155038759689923</v>
      </c>
      <c r="S39" t="s">
        <v>209</v>
      </c>
      <c r="T39" s="35">
        <v>0.20095857583019514</v>
      </c>
      <c r="V39" t="s">
        <v>208</v>
      </c>
      <c r="W39" s="35">
        <v>0.77874646559849203</v>
      </c>
      <c r="Y39" t="s">
        <v>227</v>
      </c>
      <c r="Z39" s="35">
        <v>0.21956680457532246</v>
      </c>
      <c r="AA39" s="35"/>
      <c r="AB39" t="s">
        <v>227</v>
      </c>
      <c r="AC39" s="35">
        <v>0.25196115054165108</v>
      </c>
      <c r="AE39" t="s">
        <v>233</v>
      </c>
      <c r="AF39" s="92">
        <v>0.41233373639661425</v>
      </c>
      <c r="AH39" t="s">
        <v>218</v>
      </c>
      <c r="AI39" s="35">
        <v>6.0264836651846121E-2</v>
      </c>
      <c r="AK39" t="s">
        <v>209</v>
      </c>
      <c r="AL39" s="35">
        <v>0.19924683327627524</v>
      </c>
      <c r="AN39" t="s">
        <v>210</v>
      </c>
      <c r="AO39" s="92">
        <v>0.26921425504508373</v>
      </c>
      <c r="AQ39" t="s">
        <v>213</v>
      </c>
      <c r="AR39" s="92">
        <v>8.4359400998336109E-2</v>
      </c>
      <c r="AT39" s="142" t="s">
        <v>205</v>
      </c>
      <c r="AU39" s="92">
        <v>0.36510161177295025</v>
      </c>
      <c r="AV39" s="35">
        <v>0.47499999999999998</v>
      </c>
    </row>
    <row r="40" spans="1:48" x14ac:dyDescent="0.35">
      <c r="A40" t="s">
        <v>223</v>
      </c>
      <c r="B40">
        <v>8507</v>
      </c>
      <c r="D40" t="s">
        <v>197</v>
      </c>
      <c r="E40">
        <v>-1583</v>
      </c>
      <c r="G40" t="s">
        <v>205</v>
      </c>
      <c r="H40" s="35">
        <v>-0.13951675759937646</v>
      </c>
      <c r="J40" t="s">
        <v>206</v>
      </c>
      <c r="K40" s="35">
        <v>6.9423391741951126E-2</v>
      </c>
      <c r="M40" t="s">
        <v>206</v>
      </c>
      <c r="N40" s="35">
        <v>9.0594744121715073E-2</v>
      </c>
      <c r="O40" s="35"/>
      <c r="P40" t="s">
        <v>201</v>
      </c>
      <c r="Q40" s="35">
        <v>8.2975841047640553E-2</v>
      </c>
      <c r="S40" t="s">
        <v>244</v>
      </c>
      <c r="T40" s="35">
        <v>0.18946275629379705</v>
      </c>
      <c r="V40" t="s">
        <v>233</v>
      </c>
      <c r="W40" s="35">
        <v>0.75740278273278627</v>
      </c>
      <c r="Y40" t="s">
        <v>246</v>
      </c>
      <c r="Z40" s="35">
        <v>0.2147761842677097</v>
      </c>
      <c r="AA40" s="35"/>
      <c r="AB40" t="s">
        <v>245</v>
      </c>
      <c r="AC40" s="35">
        <v>0.23975335509611898</v>
      </c>
      <c r="AE40" t="s">
        <v>218</v>
      </c>
      <c r="AF40" s="92">
        <v>0.41199356050442715</v>
      </c>
      <c r="AH40" t="s">
        <v>236</v>
      </c>
      <c r="AI40" s="35">
        <v>5.9915835920902105E-2</v>
      </c>
      <c r="AK40" t="s">
        <v>244</v>
      </c>
      <c r="AL40" s="35">
        <v>0.18842460420451596</v>
      </c>
      <c r="AN40" t="s">
        <v>222</v>
      </c>
      <c r="AO40" s="92">
        <v>0.26818456578682248</v>
      </c>
      <c r="AQ40" t="s">
        <v>202</v>
      </c>
      <c r="AR40" s="92">
        <v>8.4112149532710276E-2</v>
      </c>
      <c r="AT40" s="142" t="s">
        <v>225</v>
      </c>
      <c r="AU40" s="92">
        <v>0.24428751865885864</v>
      </c>
      <c r="AV40" s="35">
        <v>0.56600000000000006</v>
      </c>
    </row>
    <row r="41" spans="1:48" x14ac:dyDescent="0.35">
      <c r="A41" t="s">
        <v>220</v>
      </c>
      <c r="B41">
        <v>7238</v>
      </c>
      <c r="D41" t="s">
        <v>219</v>
      </c>
      <c r="E41">
        <v>-1617</v>
      </c>
      <c r="G41" t="s">
        <v>210</v>
      </c>
      <c r="H41" s="35">
        <v>-0.14082200753233995</v>
      </c>
      <c r="J41" t="s">
        <v>229</v>
      </c>
      <c r="K41" s="35">
        <v>6.7735718140467194E-2</v>
      </c>
      <c r="M41" t="s">
        <v>239</v>
      </c>
      <c r="N41" s="35">
        <v>8.9781859931113664E-2</v>
      </c>
      <c r="O41" s="35"/>
      <c r="P41" t="s">
        <v>207</v>
      </c>
      <c r="Q41" s="35">
        <v>8.1640058055152398E-2</v>
      </c>
      <c r="S41" t="s">
        <v>236</v>
      </c>
      <c r="T41" s="35">
        <v>0.18828144152978671</v>
      </c>
      <c r="V41" t="s">
        <v>224</v>
      </c>
      <c r="W41" s="35">
        <v>0.75369576539401462</v>
      </c>
      <c r="Y41" t="s">
        <v>224</v>
      </c>
      <c r="Z41" s="35">
        <v>0.2124113617242899</v>
      </c>
      <c r="AA41" s="35"/>
      <c r="AB41" t="s">
        <v>232</v>
      </c>
      <c r="AC41" s="35">
        <v>0.23586091328026812</v>
      </c>
      <c r="AE41" t="s">
        <v>214</v>
      </c>
      <c r="AF41" s="92">
        <v>0.39799382716049381</v>
      </c>
      <c r="AH41" t="s">
        <v>207</v>
      </c>
      <c r="AI41" s="35">
        <v>5.1827899038893378E-2</v>
      </c>
      <c r="AK41" t="s">
        <v>236</v>
      </c>
      <c r="AL41" s="35">
        <v>0.18816391567249552</v>
      </c>
      <c r="AN41" t="s">
        <v>229</v>
      </c>
      <c r="AO41" s="92">
        <v>0.2632649420160571</v>
      </c>
      <c r="AQ41" t="s">
        <v>243</v>
      </c>
      <c r="AR41" s="92">
        <v>8.3228247162673394E-2</v>
      </c>
      <c r="AT41" s="142" t="s">
        <v>236</v>
      </c>
      <c r="AU41" s="92">
        <v>0.4348808902799513</v>
      </c>
      <c r="AV41" s="35">
        <v>0.48899999999999999</v>
      </c>
    </row>
    <row r="42" spans="1:48" x14ac:dyDescent="0.35">
      <c r="A42" t="s">
        <v>205</v>
      </c>
      <c r="B42">
        <v>6624</v>
      </c>
      <c r="D42" t="s">
        <v>231</v>
      </c>
      <c r="E42">
        <v>-1806</v>
      </c>
      <c r="G42" t="s">
        <v>212</v>
      </c>
      <c r="H42" s="35">
        <v>-0.14822614612020088</v>
      </c>
      <c r="J42" t="s">
        <v>241</v>
      </c>
      <c r="K42" s="35">
        <v>6.389292635658915E-2</v>
      </c>
      <c r="M42" t="s">
        <v>226</v>
      </c>
      <c r="N42" s="35">
        <v>8.0120937263794406E-2</v>
      </c>
      <c r="O42" s="35"/>
      <c r="P42" t="s">
        <v>204</v>
      </c>
      <c r="Q42" s="35">
        <v>8.001988071570576E-2</v>
      </c>
      <c r="S42" t="s">
        <v>228</v>
      </c>
      <c r="T42" s="35">
        <v>0.18788533655374054</v>
      </c>
      <c r="V42" t="s">
        <v>197</v>
      </c>
      <c r="W42" s="35">
        <v>0.75245579567779963</v>
      </c>
      <c r="Y42" t="s">
        <v>242</v>
      </c>
      <c r="Z42" s="35">
        <v>0.20664310954063606</v>
      </c>
      <c r="AA42" s="35"/>
      <c r="AB42" t="s">
        <v>201</v>
      </c>
      <c r="AC42" s="35">
        <v>0.23513318934485242</v>
      </c>
      <c r="AE42" t="s">
        <v>221</v>
      </c>
      <c r="AF42" s="92">
        <v>0.39455231930960089</v>
      </c>
      <c r="AH42" t="s">
        <v>212</v>
      </c>
      <c r="AI42" s="35">
        <v>4.9068086724990488E-2</v>
      </c>
      <c r="AK42" t="s">
        <v>228</v>
      </c>
      <c r="AL42" s="35">
        <v>0.18705904786118349</v>
      </c>
      <c r="AN42" t="s">
        <v>204</v>
      </c>
      <c r="AO42" s="92">
        <v>0.25298385209454716</v>
      </c>
      <c r="AQ42" t="s">
        <v>222</v>
      </c>
      <c r="AR42" s="92">
        <v>8.1211018711018712E-2</v>
      </c>
      <c r="AT42" s="142" t="s">
        <v>233</v>
      </c>
      <c r="AU42" s="92">
        <v>0.36849458609849806</v>
      </c>
      <c r="AV42" s="35">
        <v>0.61799999999999999</v>
      </c>
    </row>
    <row r="43" spans="1:48" x14ac:dyDescent="0.35">
      <c r="A43" t="s">
        <v>234</v>
      </c>
      <c r="B43">
        <v>6600</v>
      </c>
      <c r="D43" t="s">
        <v>213</v>
      </c>
      <c r="E43">
        <v>-1843</v>
      </c>
      <c r="G43" t="s">
        <v>207</v>
      </c>
      <c r="H43" s="35">
        <v>-0.15198841992991011</v>
      </c>
      <c r="J43" t="s">
        <v>231</v>
      </c>
      <c r="K43" s="35">
        <v>6.2834338116668081E-2</v>
      </c>
      <c r="M43" t="s">
        <v>220</v>
      </c>
      <c r="N43" s="35">
        <v>7.9884756416972236E-2</v>
      </c>
      <c r="O43" s="35"/>
      <c r="P43" t="s">
        <v>235</v>
      </c>
      <c r="Q43" s="35">
        <v>7.8308954691402075E-2</v>
      </c>
      <c r="S43" t="s">
        <v>243</v>
      </c>
      <c r="T43" s="35">
        <v>0.18705910970566772</v>
      </c>
      <c r="V43" t="s">
        <v>226</v>
      </c>
      <c r="W43" s="35">
        <v>0.72285497342444949</v>
      </c>
      <c r="Y43" t="s">
        <v>225</v>
      </c>
      <c r="Z43" s="35">
        <v>0.19699326075686885</v>
      </c>
      <c r="AA43" s="35"/>
      <c r="AB43" t="s">
        <v>196</v>
      </c>
      <c r="AC43" s="35">
        <v>0.23323615160349853</v>
      </c>
      <c r="AE43" t="s">
        <v>197</v>
      </c>
      <c r="AF43" s="92">
        <v>0.37641357027463651</v>
      </c>
      <c r="AH43" t="s">
        <v>209</v>
      </c>
      <c r="AI43" s="35">
        <v>4.8955837042108867E-2</v>
      </c>
      <c r="AK43" t="s">
        <v>243</v>
      </c>
      <c r="AL43" s="35">
        <v>0.18681585988810509</v>
      </c>
      <c r="AN43" t="s">
        <v>243</v>
      </c>
      <c r="AO43" s="92">
        <v>0.24976830398517144</v>
      </c>
      <c r="AQ43" t="s">
        <v>214</v>
      </c>
      <c r="AR43" s="92">
        <v>7.5222954633578906E-2</v>
      </c>
      <c r="AT43" s="142" t="s">
        <v>223</v>
      </c>
      <c r="AU43" s="92">
        <v>0.5545236668663871</v>
      </c>
      <c r="AV43" s="35">
        <v>0.54600000000000004</v>
      </c>
    </row>
    <row r="44" spans="1:48" x14ac:dyDescent="0.35">
      <c r="A44" t="s">
        <v>198</v>
      </c>
      <c r="B44">
        <v>5451</v>
      </c>
      <c r="D44" t="s">
        <v>207</v>
      </c>
      <c r="E44">
        <v>-1995</v>
      </c>
      <c r="G44" t="s">
        <v>204</v>
      </c>
      <c r="H44" s="35">
        <v>-0.15527714502657555</v>
      </c>
      <c r="J44" t="s">
        <v>246</v>
      </c>
      <c r="K44" s="35">
        <v>4.9343305363006205E-2</v>
      </c>
      <c r="M44" t="s">
        <v>235</v>
      </c>
      <c r="N44" s="35">
        <v>7.9613356766256596E-2</v>
      </c>
      <c r="O44" s="35"/>
      <c r="P44" t="s">
        <v>238</v>
      </c>
      <c r="Q44" s="35">
        <v>6.8798302773147441E-2</v>
      </c>
      <c r="S44" t="s">
        <v>221</v>
      </c>
      <c r="T44" s="35">
        <v>0.18039521212550463</v>
      </c>
      <c r="V44" t="s">
        <v>245</v>
      </c>
      <c r="W44" s="35">
        <v>0.71130921530009328</v>
      </c>
      <c r="Y44" t="s">
        <v>212</v>
      </c>
      <c r="Z44" s="35">
        <v>0.1898060098896919</v>
      </c>
      <c r="AA44" s="35"/>
      <c r="AB44" t="s">
        <v>240</v>
      </c>
      <c r="AC44" s="35">
        <v>0.22650957290132548</v>
      </c>
      <c r="AE44" t="s">
        <v>198</v>
      </c>
      <c r="AF44" s="92">
        <v>0.37083333333333335</v>
      </c>
      <c r="AH44" t="s">
        <v>225</v>
      </c>
      <c r="AI44" s="35">
        <v>4.872991187143598E-2</v>
      </c>
      <c r="AK44" t="s">
        <v>203</v>
      </c>
      <c r="AL44" s="35">
        <v>0.179040635502597</v>
      </c>
      <c r="AN44" t="s">
        <v>227</v>
      </c>
      <c r="AO44" s="92">
        <v>0.24965690759377859</v>
      </c>
      <c r="AQ44" t="s">
        <v>215</v>
      </c>
      <c r="AR44" s="92">
        <v>5.7199211045364892E-2</v>
      </c>
      <c r="AT44" s="142" t="s">
        <v>211</v>
      </c>
      <c r="AU44" s="92">
        <v>0.47054418372441337</v>
      </c>
      <c r="AV44" s="35">
        <v>0.60199999999999998</v>
      </c>
    </row>
    <row r="45" spans="1:48" x14ac:dyDescent="0.35">
      <c r="A45" t="s">
        <v>212</v>
      </c>
      <c r="B45">
        <v>5258</v>
      </c>
      <c r="D45" t="s">
        <v>204</v>
      </c>
      <c r="E45">
        <v>-2045</v>
      </c>
      <c r="G45" t="s">
        <v>216</v>
      </c>
      <c r="H45" s="35">
        <v>-0.16025567857550507</v>
      </c>
      <c r="J45" t="s">
        <v>240</v>
      </c>
      <c r="K45" s="35">
        <v>4.5638489208633094E-2</v>
      </c>
      <c r="M45" t="s">
        <v>201</v>
      </c>
      <c r="N45" s="35">
        <v>7.8802206461780933E-2</v>
      </c>
      <c r="O45" s="35"/>
      <c r="P45" t="s">
        <v>229</v>
      </c>
      <c r="Q45" s="35">
        <v>6.8651871980676335E-2</v>
      </c>
      <c r="S45" t="s">
        <v>199</v>
      </c>
      <c r="T45" s="35">
        <v>0.17963024650233178</v>
      </c>
      <c r="V45" t="s">
        <v>239</v>
      </c>
      <c r="W45" s="35">
        <v>0.70536558994458709</v>
      </c>
      <c r="Y45" t="s">
        <v>240</v>
      </c>
      <c r="Z45" s="35">
        <v>0.18866910341861964</v>
      </c>
      <c r="AA45" s="35"/>
      <c r="AB45" t="s">
        <v>224</v>
      </c>
      <c r="AC45" s="35">
        <v>0.22095027080256033</v>
      </c>
      <c r="AE45" t="s">
        <v>223</v>
      </c>
      <c r="AF45" s="92">
        <v>0.36009648518263265</v>
      </c>
      <c r="AH45" t="s">
        <v>221</v>
      </c>
      <c r="AI45" s="35">
        <v>4.4904030030455414E-2</v>
      </c>
      <c r="AK45" t="s">
        <v>221</v>
      </c>
      <c r="AL45" s="35">
        <v>0.17791628302287699</v>
      </c>
      <c r="AN45" t="s">
        <v>208</v>
      </c>
      <c r="AO45" s="92">
        <v>0.24254049445865303</v>
      </c>
      <c r="AQ45" t="s">
        <v>204</v>
      </c>
      <c r="AR45" s="92">
        <v>5.3037608486017358E-2</v>
      </c>
      <c r="AT45" s="142" t="s">
        <v>213</v>
      </c>
      <c r="AU45" s="92">
        <v>0.36051571313456887</v>
      </c>
      <c r="AV45" s="35">
        <v>0.57200000000000006</v>
      </c>
    </row>
    <row r="46" spans="1:48" x14ac:dyDescent="0.35">
      <c r="A46" t="s">
        <v>210</v>
      </c>
      <c r="B46">
        <v>5247</v>
      </c>
      <c r="D46" t="s">
        <v>196</v>
      </c>
      <c r="E46">
        <v>-2399</v>
      </c>
      <c r="G46" t="s">
        <v>236</v>
      </c>
      <c r="H46" s="35">
        <v>-0.18809713375796178</v>
      </c>
      <c r="J46" t="s">
        <v>202</v>
      </c>
      <c r="K46" s="35">
        <v>4.2824943651389932E-2</v>
      </c>
      <c r="M46" t="s">
        <v>234</v>
      </c>
      <c r="N46" s="35">
        <v>7.1653048397234451E-2</v>
      </c>
      <c r="O46" s="35"/>
      <c r="P46" t="s">
        <v>241</v>
      </c>
      <c r="Q46" s="35">
        <v>5.8120539936376926E-2</v>
      </c>
      <c r="S46" t="s">
        <v>219</v>
      </c>
      <c r="T46" s="35">
        <v>0.17923993193420307</v>
      </c>
      <c r="V46" t="s">
        <v>230</v>
      </c>
      <c r="W46" s="35">
        <v>0.70393458549222798</v>
      </c>
      <c r="Y46" t="s">
        <v>199</v>
      </c>
      <c r="Z46" s="35">
        <v>0.18712524983344436</v>
      </c>
      <c r="AA46" s="35"/>
      <c r="AB46" t="s">
        <v>242</v>
      </c>
      <c r="AC46" s="35">
        <v>0.22013388259526262</v>
      </c>
      <c r="AE46" t="s">
        <v>222</v>
      </c>
      <c r="AF46" s="92">
        <v>0.3533354758734677</v>
      </c>
      <c r="AH46" t="s">
        <v>247</v>
      </c>
      <c r="AI46" s="35">
        <v>4.1856267158060997E-2</v>
      </c>
      <c r="AK46" t="s">
        <v>219</v>
      </c>
      <c r="AL46" s="35">
        <v>0.17753828701077709</v>
      </c>
      <c r="AN46" t="s">
        <v>231</v>
      </c>
      <c r="AO46" s="92">
        <v>0.24080471448892501</v>
      </c>
      <c r="AQ46" t="s">
        <v>223</v>
      </c>
      <c r="AR46" s="92">
        <v>4.784688995215311E-2</v>
      </c>
      <c r="AT46" s="142" t="s">
        <v>235</v>
      </c>
      <c r="AU46" s="92">
        <v>0.38068965517241377</v>
      </c>
      <c r="AV46" s="35">
        <v>0.47600000000000003</v>
      </c>
    </row>
    <row r="47" spans="1:48" x14ac:dyDescent="0.35">
      <c r="A47" t="s">
        <v>237</v>
      </c>
      <c r="B47">
        <v>4558</v>
      </c>
      <c r="D47" t="s">
        <v>198</v>
      </c>
      <c r="E47">
        <v>-2591</v>
      </c>
      <c r="G47" t="s">
        <v>230</v>
      </c>
      <c r="H47" s="35">
        <v>-0.20926957301069074</v>
      </c>
      <c r="J47" t="s">
        <v>247</v>
      </c>
      <c r="K47" s="35">
        <v>4.2498137766103422E-2</v>
      </c>
      <c r="M47" t="s">
        <v>241</v>
      </c>
      <c r="N47" s="35">
        <v>6.9282835196592896E-2</v>
      </c>
      <c r="O47" s="35"/>
      <c r="P47" t="s">
        <v>227</v>
      </c>
      <c r="Q47" s="35">
        <v>5.6948424068767906E-2</v>
      </c>
      <c r="S47" t="s">
        <v>203</v>
      </c>
      <c r="T47" s="35">
        <v>0.179040635502597</v>
      </c>
      <c r="V47" t="s">
        <v>247</v>
      </c>
      <c r="W47" s="35">
        <v>0.68778910157572115</v>
      </c>
      <c r="Y47" t="s">
        <v>214</v>
      </c>
      <c r="Z47" s="35">
        <v>0.18393513717356463</v>
      </c>
      <c r="AA47" s="35"/>
      <c r="AB47" t="s">
        <v>219</v>
      </c>
      <c r="AC47" s="35">
        <v>0.21919770773638969</v>
      </c>
      <c r="AE47" t="s">
        <v>225</v>
      </c>
      <c r="AF47" s="92">
        <v>0.34906166219839141</v>
      </c>
      <c r="AH47" t="s">
        <v>203</v>
      </c>
      <c r="AI47" s="35">
        <v>4.0024442407577146E-2</v>
      </c>
      <c r="AK47" t="s">
        <v>202</v>
      </c>
      <c r="AL47" s="35">
        <v>0.1729106628242075</v>
      </c>
      <c r="AN47" t="s">
        <v>246</v>
      </c>
      <c r="AO47" s="92">
        <v>0.23544679273266592</v>
      </c>
      <c r="AQ47" t="s">
        <v>245</v>
      </c>
      <c r="AR47" s="92">
        <v>3.9834024896265557E-2</v>
      </c>
      <c r="AT47" s="142" t="s">
        <v>197</v>
      </c>
      <c r="AU47" s="92">
        <v>0.57525890197191087</v>
      </c>
      <c r="AV47" s="35">
        <v>0.49700000000000005</v>
      </c>
    </row>
    <row r="48" spans="1:48" x14ac:dyDescent="0.35">
      <c r="A48" t="s">
        <v>243</v>
      </c>
      <c r="B48">
        <v>4111</v>
      </c>
      <c r="D48" t="s">
        <v>235</v>
      </c>
      <c r="E48">
        <v>-2764</v>
      </c>
      <c r="G48" t="s">
        <v>206</v>
      </c>
      <c r="H48" s="35">
        <v>-0.23021865316632478</v>
      </c>
      <c r="J48" t="s">
        <v>209</v>
      </c>
      <c r="K48" s="35">
        <v>4.246966452533904E-2</v>
      </c>
      <c r="M48" t="s">
        <v>215</v>
      </c>
      <c r="N48" s="35">
        <v>6.4652888182299945E-2</v>
      </c>
      <c r="O48" s="35"/>
      <c r="P48" t="s">
        <v>215</v>
      </c>
      <c r="Q48" s="35">
        <v>5.0471436494731001E-2</v>
      </c>
      <c r="S48" t="s">
        <v>202</v>
      </c>
      <c r="T48" s="35">
        <v>0.17435158501440923</v>
      </c>
      <c r="V48" t="s">
        <v>200</v>
      </c>
      <c r="W48" s="35">
        <v>0.68727705112960757</v>
      </c>
      <c r="Y48" t="s">
        <v>238</v>
      </c>
      <c r="Z48" s="35">
        <v>0.17139465875370921</v>
      </c>
      <c r="AA48" s="35"/>
      <c r="AB48" t="s">
        <v>217</v>
      </c>
      <c r="AC48" s="35">
        <v>0.21136494528700325</v>
      </c>
      <c r="AE48" t="s">
        <v>204</v>
      </c>
      <c r="AF48" s="92">
        <v>0.32477294080801755</v>
      </c>
      <c r="AH48" t="s">
        <v>202</v>
      </c>
      <c r="AI48" s="35">
        <v>3.7463976945244955E-2</v>
      </c>
      <c r="AK48" t="s">
        <v>199</v>
      </c>
      <c r="AL48" s="35">
        <v>0.17288474350433045</v>
      </c>
      <c r="AN48" t="s">
        <v>237</v>
      </c>
      <c r="AO48" s="92">
        <v>0.23316796598157336</v>
      </c>
      <c r="AQ48" t="s">
        <v>229</v>
      </c>
      <c r="AR48" s="92">
        <v>3.4774066797642438E-2</v>
      </c>
      <c r="AT48" s="142" t="s">
        <v>201</v>
      </c>
      <c r="AU48" s="92">
        <v>0.42783059636992221</v>
      </c>
      <c r="AV48" s="35">
        <v>0.63800000000000001</v>
      </c>
    </row>
    <row r="49" spans="1:48" x14ac:dyDescent="0.35">
      <c r="A49" t="s">
        <v>225</v>
      </c>
      <c r="B49">
        <v>3858</v>
      </c>
      <c r="D49" t="s">
        <v>216</v>
      </c>
      <c r="E49">
        <v>-2808</v>
      </c>
      <c r="G49" t="s">
        <v>209</v>
      </c>
      <c r="H49" s="35">
        <v>-0.26846982218883048</v>
      </c>
      <c r="J49" t="s">
        <v>201</v>
      </c>
      <c r="K49" s="35">
        <v>2.9239112204394253E-2</v>
      </c>
      <c r="M49" t="s">
        <v>227</v>
      </c>
      <c r="N49" s="35">
        <v>5.9925093632958802E-2</v>
      </c>
      <c r="O49" s="35"/>
      <c r="P49" t="s">
        <v>223</v>
      </c>
      <c r="Q49" s="35">
        <v>5.0026896180742332E-2</v>
      </c>
      <c r="S49" t="s">
        <v>220</v>
      </c>
      <c r="T49" s="35">
        <v>0.17187068250898038</v>
      </c>
      <c r="V49" t="s">
        <v>223</v>
      </c>
      <c r="W49" s="35">
        <v>0.65334430469025506</v>
      </c>
      <c r="Y49" t="s">
        <v>207</v>
      </c>
      <c r="Z49" s="35">
        <v>0.16602281915371486</v>
      </c>
      <c r="AA49" s="35"/>
      <c r="AB49" t="s">
        <v>220</v>
      </c>
      <c r="AC49" s="35">
        <v>0.20631067961165048</v>
      </c>
      <c r="AE49" t="s">
        <v>210</v>
      </c>
      <c r="AF49" s="92">
        <v>0.32256169212690949</v>
      </c>
      <c r="AH49" t="s">
        <v>226</v>
      </c>
      <c r="AI49" s="35">
        <v>3.5198221563542055E-2</v>
      </c>
      <c r="AK49" t="s">
        <v>220</v>
      </c>
      <c r="AL49" s="35">
        <v>0.17071823204419889</v>
      </c>
      <c r="AN49" t="s">
        <v>200</v>
      </c>
      <c r="AO49" s="92">
        <v>0.22964015151515152</v>
      </c>
      <c r="AQ49" t="s">
        <v>235</v>
      </c>
      <c r="AR49" s="92">
        <v>2.848378615249781E-2</v>
      </c>
      <c r="AT49" s="142" t="s">
        <v>215</v>
      </c>
      <c r="AU49" s="92">
        <v>0.54578258908434818</v>
      </c>
      <c r="AV49" s="35">
        <v>0.58599999999999997</v>
      </c>
    </row>
    <row r="50" spans="1:48" x14ac:dyDescent="0.35">
      <c r="A50" t="s">
        <v>244</v>
      </c>
      <c r="B50">
        <v>3853</v>
      </c>
      <c r="D50" t="s">
        <v>230</v>
      </c>
      <c r="E50">
        <v>-3269</v>
      </c>
      <c r="G50" t="s">
        <v>202</v>
      </c>
      <c r="H50" s="35">
        <v>-0.27291775798847562</v>
      </c>
      <c r="J50" t="s">
        <v>235</v>
      </c>
      <c r="K50" s="35">
        <v>2.3252188823361306E-2</v>
      </c>
      <c r="M50" t="s">
        <v>229</v>
      </c>
      <c r="N50" s="35">
        <v>4.7094091480514459E-2</v>
      </c>
      <c r="O50" s="35"/>
      <c r="P50" t="s">
        <v>210</v>
      </c>
      <c r="Q50" s="35">
        <v>4.9258936355710548E-2</v>
      </c>
      <c r="S50" t="s">
        <v>196</v>
      </c>
      <c r="T50" s="35">
        <v>0.16276595744680852</v>
      </c>
      <c r="V50" t="s">
        <v>236</v>
      </c>
      <c r="W50" s="35">
        <v>0.65236577592547196</v>
      </c>
      <c r="Y50" t="s">
        <v>232</v>
      </c>
      <c r="Z50" s="35">
        <v>0.15933232169954475</v>
      </c>
      <c r="AA50" s="35"/>
      <c r="AB50" t="s">
        <v>221</v>
      </c>
      <c r="AC50" s="35">
        <v>0.19519324455992204</v>
      </c>
      <c r="AE50" t="s">
        <v>209</v>
      </c>
      <c r="AF50" s="92">
        <v>0.32235294117647056</v>
      </c>
      <c r="AH50" t="s">
        <v>211</v>
      </c>
      <c r="AI50" s="35">
        <v>3.3435987681478221E-2</v>
      </c>
      <c r="AK50" t="s">
        <v>196</v>
      </c>
      <c r="AL50" s="35">
        <v>0.16143617021276596</v>
      </c>
      <c r="AN50" t="s">
        <v>213</v>
      </c>
      <c r="AO50" s="92">
        <v>0.22710857142857144</v>
      </c>
      <c r="AQ50" t="s">
        <v>200</v>
      </c>
      <c r="AR50" s="92">
        <v>2.231237322515213E-2</v>
      </c>
      <c r="AT50" s="142" t="s">
        <v>232</v>
      </c>
      <c r="AU50" s="92">
        <v>0.50908735587258158</v>
      </c>
      <c r="AV50" s="35">
        <v>0.57799999999999996</v>
      </c>
    </row>
    <row r="51" spans="1:48" x14ac:dyDescent="0.35">
      <c r="A51" t="s">
        <v>196</v>
      </c>
      <c r="B51">
        <v>3760</v>
      </c>
      <c r="D51" t="s">
        <v>229</v>
      </c>
      <c r="E51">
        <v>-3745</v>
      </c>
      <c r="G51" t="s">
        <v>200</v>
      </c>
      <c r="H51" s="35">
        <v>-0.28078677309007982</v>
      </c>
      <c r="J51" t="s">
        <v>223</v>
      </c>
      <c r="K51" s="35">
        <v>1.3824335597664165E-2</v>
      </c>
      <c r="M51" t="s">
        <v>223</v>
      </c>
      <c r="N51" s="35">
        <v>3.1924882629107983E-2</v>
      </c>
      <c r="O51" s="35"/>
      <c r="P51" t="s">
        <v>245</v>
      </c>
      <c r="Q51" s="35">
        <v>4.6913580246913583E-2</v>
      </c>
      <c r="S51" t="s">
        <v>211</v>
      </c>
      <c r="T51" s="35">
        <v>0.15805103387593489</v>
      </c>
      <c r="V51" t="s">
        <v>211</v>
      </c>
      <c r="W51" s="35">
        <v>0.64430268367795862</v>
      </c>
      <c r="Y51" t="s">
        <v>241</v>
      </c>
      <c r="Z51" s="35">
        <v>0.15805202937325669</v>
      </c>
      <c r="AA51" s="35"/>
      <c r="AB51" t="s">
        <v>225</v>
      </c>
      <c r="AC51" s="35">
        <v>0.18869309838472834</v>
      </c>
      <c r="AE51" t="s">
        <v>231</v>
      </c>
      <c r="AF51" s="92">
        <v>0.3220883534136546</v>
      </c>
      <c r="AH51" t="s">
        <v>215</v>
      </c>
      <c r="AI51" s="35">
        <v>3.0645161290322579E-2</v>
      </c>
      <c r="AK51" t="s">
        <v>211</v>
      </c>
      <c r="AL51" s="35">
        <v>0.15794104707435108</v>
      </c>
      <c r="AN51" t="s">
        <v>217</v>
      </c>
      <c r="AO51" s="92">
        <v>0.21346391556527528</v>
      </c>
      <c r="AQ51" t="s">
        <v>246</v>
      </c>
      <c r="AR51" s="92">
        <v>2.2056438533895557E-2</v>
      </c>
      <c r="AT51" s="142" t="s">
        <v>229</v>
      </c>
      <c r="AU51" s="92">
        <v>0.50917215428033868</v>
      </c>
      <c r="AV51" s="35">
        <v>0.60799999999999998</v>
      </c>
    </row>
    <row r="52" spans="1:48" x14ac:dyDescent="0.35">
      <c r="A52" t="s">
        <v>215</v>
      </c>
      <c r="B52">
        <v>3720</v>
      </c>
      <c r="D52" t="s">
        <v>206</v>
      </c>
      <c r="E52">
        <v>-5275</v>
      </c>
      <c r="G52" t="s">
        <v>214</v>
      </c>
      <c r="H52" s="35">
        <v>-0.31366268724319779</v>
      </c>
      <c r="J52" t="s">
        <v>244</v>
      </c>
      <c r="K52" s="35">
        <v>-1.1290736463946625E-2</v>
      </c>
      <c r="M52" t="s">
        <v>238</v>
      </c>
      <c r="N52" s="35">
        <v>2.4957084378713853E-2</v>
      </c>
      <c r="O52" s="35"/>
      <c r="P52" t="s">
        <v>202</v>
      </c>
      <c r="Q52" s="35">
        <v>4.374240583232078E-2</v>
      </c>
      <c r="S52" t="s">
        <v>227</v>
      </c>
      <c r="T52" s="35">
        <v>0.15254319785835971</v>
      </c>
      <c r="V52" t="s">
        <v>203</v>
      </c>
      <c r="W52" s="35">
        <v>0.62755881454323248</v>
      </c>
      <c r="Y52" t="s">
        <v>228</v>
      </c>
      <c r="Z52" s="35">
        <v>0.13385876819424139</v>
      </c>
      <c r="AA52" s="35"/>
      <c r="AB52" t="s">
        <v>202</v>
      </c>
      <c r="AC52" s="35">
        <v>0.1791907514450867</v>
      </c>
      <c r="AE52" t="s">
        <v>228</v>
      </c>
      <c r="AF52" s="92">
        <v>0.30282112845138054</v>
      </c>
      <c r="AH52" t="s">
        <v>214</v>
      </c>
      <c r="AI52" s="35">
        <v>2.5717111770524232E-2</v>
      </c>
      <c r="AK52" t="s">
        <v>227</v>
      </c>
      <c r="AL52" s="35">
        <v>0.15006084205402775</v>
      </c>
      <c r="AN52" t="s">
        <v>212</v>
      </c>
      <c r="AO52" s="92">
        <v>0.19673024523160762</v>
      </c>
      <c r="AQ52" t="s">
        <v>212</v>
      </c>
      <c r="AR52" s="92">
        <v>1.8847006651884702E-2</v>
      </c>
      <c r="AT52" s="142" t="s">
        <v>242</v>
      </c>
      <c r="AU52" s="92">
        <v>0.46761169926431007</v>
      </c>
      <c r="AV52" s="35">
        <v>0.54100000000000004</v>
      </c>
    </row>
    <row r="53" spans="1:48" x14ac:dyDescent="0.35">
      <c r="A53" t="s">
        <v>219</v>
      </c>
      <c r="B53">
        <v>3526</v>
      </c>
      <c r="D53" t="s">
        <v>239</v>
      </c>
      <c r="E53">
        <v>-6092</v>
      </c>
      <c r="G53" t="s">
        <v>219</v>
      </c>
      <c r="H53" s="35">
        <v>-0.31440793311296911</v>
      </c>
      <c r="J53" t="s">
        <v>197</v>
      </c>
      <c r="K53" s="35">
        <v>-3.1859248692344272E-2</v>
      </c>
      <c r="M53" t="s">
        <v>230</v>
      </c>
      <c r="N53" s="35">
        <v>1.5358361774744027E-2</v>
      </c>
      <c r="O53" s="35"/>
      <c r="P53" t="s">
        <v>234</v>
      </c>
      <c r="Q53" s="35">
        <v>2.3375594294770204E-2</v>
      </c>
      <c r="S53" t="s">
        <v>207</v>
      </c>
      <c r="T53" s="35">
        <v>0.13448926421705149</v>
      </c>
      <c r="V53" t="s">
        <v>213</v>
      </c>
      <c r="W53" s="35">
        <v>0.62461105180676368</v>
      </c>
      <c r="Y53" t="s">
        <v>221</v>
      </c>
      <c r="Z53" s="35">
        <v>0.13379134499610454</v>
      </c>
      <c r="AA53" s="35"/>
      <c r="AB53" t="s">
        <v>203</v>
      </c>
      <c r="AC53" s="35">
        <v>0.17647058823529413</v>
      </c>
      <c r="AE53" t="s">
        <v>237</v>
      </c>
      <c r="AF53" s="92">
        <v>0.28003696857670979</v>
      </c>
      <c r="AH53" t="s">
        <v>199</v>
      </c>
      <c r="AI53" s="35">
        <v>2.4900066622251832E-2</v>
      </c>
      <c r="AK53" t="s">
        <v>207</v>
      </c>
      <c r="AL53" s="35">
        <v>0.13428545764843258</v>
      </c>
      <c r="AN53" t="s">
        <v>219</v>
      </c>
      <c r="AO53" s="92">
        <v>0.1951219512195122</v>
      </c>
      <c r="AQ53" s="14" t="s">
        <v>226</v>
      </c>
      <c r="AR53" s="100">
        <v>1.2077294685990338E-2</v>
      </c>
      <c r="AT53" s="142" t="s">
        <v>227</v>
      </c>
      <c r="AU53" s="92">
        <v>0.45054945054945056</v>
      </c>
      <c r="AV53" s="35">
        <v>0.56299999999999994</v>
      </c>
    </row>
    <row r="54" spans="1:48" x14ac:dyDescent="0.35">
      <c r="A54" t="s">
        <v>203</v>
      </c>
      <c r="B54">
        <v>3273</v>
      </c>
      <c r="D54" t="s">
        <v>200</v>
      </c>
      <c r="E54">
        <v>-8865</v>
      </c>
      <c r="G54" t="s">
        <v>198</v>
      </c>
      <c r="H54" s="35">
        <v>-0.32218353643372294</v>
      </c>
      <c r="J54" t="s">
        <v>239</v>
      </c>
      <c r="K54" s="35">
        <v>-4.7911126361842672E-2</v>
      </c>
      <c r="M54" t="s">
        <v>214</v>
      </c>
      <c r="N54" s="35">
        <v>1.3786620711264295E-2</v>
      </c>
      <c r="O54" s="35"/>
      <c r="P54" t="s">
        <v>230</v>
      </c>
      <c r="Q54" s="35">
        <v>2.2692222956598368E-2</v>
      </c>
      <c r="S54" t="s">
        <v>238</v>
      </c>
      <c r="T54" s="35">
        <v>0.13264094955489614</v>
      </c>
      <c r="V54" t="s">
        <v>220</v>
      </c>
      <c r="W54" s="35">
        <v>0.56562586349820387</v>
      </c>
      <c r="Y54" t="s">
        <v>219</v>
      </c>
      <c r="Z54" s="35">
        <v>0.12393647192285877</v>
      </c>
      <c r="AA54" s="35"/>
      <c r="AB54" t="s">
        <v>228</v>
      </c>
      <c r="AC54" s="35">
        <v>0.15950920245398773</v>
      </c>
      <c r="AE54" t="s">
        <v>205</v>
      </c>
      <c r="AF54" s="92">
        <v>0.26520681265206814</v>
      </c>
      <c r="AH54" t="s">
        <v>228</v>
      </c>
      <c r="AI54" s="35">
        <v>2.2246234030381999E-2</v>
      </c>
      <c r="AK54" t="s">
        <v>238</v>
      </c>
      <c r="AL54" s="35">
        <v>0.13228486646884274</v>
      </c>
      <c r="AN54" t="s">
        <v>244</v>
      </c>
      <c r="AO54" s="92">
        <v>0.19427627958172813</v>
      </c>
      <c r="AQ54" t="s">
        <v>208</v>
      </c>
      <c r="AR54" s="92">
        <v>1.0137149672033392E-2</v>
      </c>
      <c r="AT54" s="142" t="s">
        <v>210</v>
      </c>
      <c r="AU54" s="92">
        <v>0.33503509891512445</v>
      </c>
      <c r="AV54" s="35">
        <v>0.56899999999999995</v>
      </c>
    </row>
    <row r="55" spans="1:48" x14ac:dyDescent="0.35">
      <c r="A55" t="s">
        <v>209</v>
      </c>
      <c r="B55">
        <v>2921</v>
      </c>
      <c r="D55" t="s">
        <v>201</v>
      </c>
      <c r="E55">
        <v>-9081</v>
      </c>
      <c r="G55" t="s">
        <v>201</v>
      </c>
      <c r="H55" s="35">
        <v>-0.33032628860354296</v>
      </c>
      <c r="J55" t="s">
        <v>214</v>
      </c>
      <c r="K55" s="35">
        <v>-8.3390943657103353E-2</v>
      </c>
      <c r="M55" t="s">
        <v>247</v>
      </c>
      <c r="N55" s="35">
        <v>1.0681642990860038E-2</v>
      </c>
      <c r="O55" s="35"/>
      <c r="P55" t="s">
        <v>247</v>
      </c>
      <c r="Q55" s="35">
        <v>-1.579816081112945E-2</v>
      </c>
      <c r="S55" t="s">
        <v>234</v>
      </c>
      <c r="T55" s="35">
        <v>0.11833333333333333</v>
      </c>
      <c r="V55" t="s">
        <v>204</v>
      </c>
      <c r="W55" s="35">
        <v>0.55676404494382026</v>
      </c>
      <c r="Y55" t="s">
        <v>201</v>
      </c>
      <c r="Z55" s="35">
        <v>0.11879413362303096</v>
      </c>
      <c r="AA55" s="35"/>
      <c r="AB55" t="s">
        <v>238</v>
      </c>
      <c r="AC55" s="35">
        <v>0.15544270258335174</v>
      </c>
      <c r="AE55" t="s">
        <v>234</v>
      </c>
      <c r="AF55" s="92">
        <v>0.22776203966005665</v>
      </c>
      <c r="AH55" t="s">
        <v>224</v>
      </c>
      <c r="AI55" s="35">
        <v>1.9830936260566482E-2</v>
      </c>
      <c r="AK55" t="s">
        <v>234</v>
      </c>
      <c r="AL55" s="35">
        <v>0.11818181818181818</v>
      </c>
      <c r="AN55" t="s">
        <v>241</v>
      </c>
      <c r="AO55" s="92">
        <v>0.19047619047619047</v>
      </c>
      <c r="AQ55" t="s">
        <v>241</v>
      </c>
      <c r="AR55" s="92">
        <v>9.2329545454545459E-3</v>
      </c>
      <c r="AT55" s="142" t="s">
        <v>207</v>
      </c>
      <c r="AU55" s="92">
        <v>0.51828724353256017</v>
      </c>
      <c r="AV55" s="35">
        <v>0.55299999999999994</v>
      </c>
    </row>
    <row r="56" spans="1:48" x14ac:dyDescent="0.35">
      <c r="A56" t="s">
        <v>226</v>
      </c>
      <c r="B56">
        <v>2634</v>
      </c>
      <c r="D56" t="s">
        <v>199</v>
      </c>
      <c r="E56">
        <v>-9087</v>
      </c>
      <c r="G56" t="s">
        <v>196</v>
      </c>
      <c r="H56" s="35">
        <v>-0.38951128429939924</v>
      </c>
      <c r="J56" t="s">
        <v>236</v>
      </c>
      <c r="K56" s="35">
        <v>-9.5147425824937612E-2</v>
      </c>
      <c r="M56" t="s">
        <v>210</v>
      </c>
      <c r="N56" s="35">
        <v>7.6060848678943154E-3</v>
      </c>
      <c r="O56" s="35"/>
      <c r="P56" t="s">
        <v>239</v>
      </c>
      <c r="Q56" s="35">
        <v>-2.8534845436253887E-2</v>
      </c>
      <c r="S56" t="s">
        <v>226</v>
      </c>
      <c r="T56" s="35">
        <v>0.11313591495823842</v>
      </c>
      <c r="V56" t="s">
        <v>214</v>
      </c>
      <c r="W56" s="35">
        <v>0.41034222683133781</v>
      </c>
      <c r="Y56" t="s">
        <v>211</v>
      </c>
      <c r="Z56" s="35">
        <v>0.11559612846458425</v>
      </c>
      <c r="AA56" s="35"/>
      <c r="AB56" t="s">
        <v>246</v>
      </c>
      <c r="AC56" s="35">
        <v>0.12462427745664739</v>
      </c>
      <c r="AE56" t="s">
        <v>203</v>
      </c>
      <c r="AF56" s="92">
        <v>0.22222222222222221</v>
      </c>
      <c r="AH56" t="s">
        <v>234</v>
      </c>
      <c r="AI56" s="35">
        <v>1.7727272727272727E-2</v>
      </c>
      <c r="AK56" t="s">
        <v>226</v>
      </c>
      <c r="AL56" s="35">
        <v>0.10929974064468322</v>
      </c>
      <c r="AN56" t="s">
        <v>216</v>
      </c>
      <c r="AO56" s="92">
        <v>0.18596187175043327</v>
      </c>
      <c r="AQ56" t="s">
        <v>224</v>
      </c>
      <c r="AR56" s="92">
        <v>8.3413538658966956E-3</v>
      </c>
      <c r="AT56" s="142" t="s">
        <v>218</v>
      </c>
      <c r="AU56" s="92">
        <v>0.44286929401757869</v>
      </c>
      <c r="AV56" s="35">
        <v>0.55399999999999994</v>
      </c>
    </row>
    <row r="57" spans="1:48" x14ac:dyDescent="0.35">
      <c r="A57" t="s">
        <v>197</v>
      </c>
      <c r="B57">
        <v>2036</v>
      </c>
      <c r="D57" t="s">
        <v>214</v>
      </c>
      <c r="E57">
        <v>-9695</v>
      </c>
      <c r="G57" t="s">
        <v>199</v>
      </c>
      <c r="H57" s="35">
        <v>-0.43076558426167338</v>
      </c>
      <c r="J57" t="s">
        <v>219</v>
      </c>
      <c r="K57" s="35">
        <v>-9.9821291804952764E-2</v>
      </c>
      <c r="M57" t="s">
        <v>202</v>
      </c>
      <c r="N57" s="35">
        <v>-5.2904564315352696E-2</v>
      </c>
      <c r="O57" s="35"/>
      <c r="P57" t="s">
        <v>219</v>
      </c>
      <c r="Q57" s="35">
        <v>-3.9004149377593361E-2</v>
      </c>
      <c r="S57" t="s">
        <v>197</v>
      </c>
      <c r="T57" s="35">
        <v>0.1006876227897839</v>
      </c>
      <c r="V57" t="s">
        <v>222</v>
      </c>
      <c r="W57" s="35">
        <v>0.40015379775595095</v>
      </c>
      <c r="Y57" t="s">
        <v>202</v>
      </c>
      <c r="Z57" s="35">
        <v>0.11455331412103746</v>
      </c>
      <c r="AA57" s="35"/>
      <c r="AB57" t="s">
        <v>212</v>
      </c>
      <c r="AC57" s="35">
        <v>0.122375524895021</v>
      </c>
      <c r="AE57" t="s">
        <v>236</v>
      </c>
      <c r="AF57" s="92">
        <v>0.17680888056707236</v>
      </c>
      <c r="AH57" t="s">
        <v>197</v>
      </c>
      <c r="AI57" s="35">
        <v>9.823182711198428E-3</v>
      </c>
      <c r="AK57" t="s">
        <v>197</v>
      </c>
      <c r="AL57" s="35">
        <v>9.7249508840864446E-2</v>
      </c>
      <c r="AN57" t="s">
        <v>247</v>
      </c>
      <c r="AO57" s="92">
        <v>0.16411170528817587</v>
      </c>
      <c r="AQ57" t="s">
        <v>201</v>
      </c>
      <c r="AR57" s="92">
        <v>6.9965017491254375E-3</v>
      </c>
      <c r="AT57" s="142" t="s">
        <v>208</v>
      </c>
      <c r="AU57" s="92">
        <v>0.49451476793248944</v>
      </c>
      <c r="AV57" s="35">
        <v>0.69400000000000006</v>
      </c>
    </row>
    <row r="58" spans="1:48" x14ac:dyDescent="0.35">
      <c r="A58" t="s">
        <v>202</v>
      </c>
      <c r="B58">
        <v>1388</v>
      </c>
      <c r="D58" t="s">
        <v>236</v>
      </c>
      <c r="E58">
        <v>-11340</v>
      </c>
      <c r="G58" t="s">
        <v>197</v>
      </c>
      <c r="H58" s="35">
        <v>-0.43741365017960765</v>
      </c>
      <c r="J58" t="s">
        <v>230</v>
      </c>
      <c r="K58" s="35">
        <v>-0.10860936710687739</v>
      </c>
      <c r="M58" t="s">
        <v>219</v>
      </c>
      <c r="N58" s="35">
        <v>-0.10301331464611072</v>
      </c>
      <c r="O58" s="35"/>
      <c r="P58" t="s">
        <v>214</v>
      </c>
      <c r="Q58" s="35">
        <v>-0.10137517630465444</v>
      </c>
      <c r="S58" t="s">
        <v>214</v>
      </c>
      <c r="T58" s="35">
        <v>8.3435467144338638E-2</v>
      </c>
      <c r="V58" t="s">
        <v>235</v>
      </c>
      <c r="W58" s="35">
        <v>0.2794901741735642</v>
      </c>
      <c r="Y58" t="s">
        <v>203</v>
      </c>
      <c r="Z58" s="35">
        <v>9.9908340971585699E-2</v>
      </c>
      <c r="AA58" s="35"/>
      <c r="AB58" t="s">
        <v>211</v>
      </c>
      <c r="AC58" s="35">
        <v>8.4016393442622947E-2</v>
      </c>
      <c r="AE58" t="s">
        <v>235</v>
      </c>
      <c r="AF58" s="92">
        <v>0.13824438117162416</v>
      </c>
      <c r="AH58" t="s">
        <v>227</v>
      </c>
      <c r="AI58" s="35">
        <v>7.5444146994402533E-3</v>
      </c>
      <c r="AK58" t="s">
        <v>214</v>
      </c>
      <c r="AL58" s="35">
        <v>8.3038952475154262E-2</v>
      </c>
      <c r="AN58" t="s">
        <v>235</v>
      </c>
      <c r="AO58" s="92">
        <v>7.2588347659980901E-2</v>
      </c>
      <c r="AP58" s="14"/>
      <c r="AQ58" t="s">
        <v>203</v>
      </c>
      <c r="AR58" s="92">
        <v>0</v>
      </c>
      <c r="AT58" s="142" t="s">
        <v>226</v>
      </c>
      <c r="AU58" s="100">
        <v>0.35180055401662053</v>
      </c>
      <c r="AV58" s="35">
        <v>0.47</v>
      </c>
    </row>
    <row r="60" spans="1:48" x14ac:dyDescent="0.35">
      <c r="A60" t="s">
        <v>257</v>
      </c>
      <c r="G60" t="s">
        <v>257</v>
      </c>
      <c r="H60" s="35">
        <v>-6.5032873536347485E-2</v>
      </c>
      <c r="J60" t="s">
        <v>257</v>
      </c>
      <c r="K60" s="35">
        <v>6.5877977755011724E-2</v>
      </c>
      <c r="M60" t="s">
        <v>257</v>
      </c>
      <c r="N60" s="99">
        <v>0.14000000000000001</v>
      </c>
      <c r="O60" s="99"/>
      <c r="P60" t="s">
        <v>257</v>
      </c>
      <c r="Q60" s="35">
        <v>0.12898351803526847</v>
      </c>
      <c r="S60" t="s">
        <v>257</v>
      </c>
      <c r="T60" s="35">
        <v>0.28181183182335878</v>
      </c>
      <c r="V60" t="s">
        <v>257</v>
      </c>
      <c r="W60" s="35">
        <v>0.7332557987495828</v>
      </c>
      <c r="Y60" t="s">
        <v>257</v>
      </c>
      <c r="Z60" s="35">
        <v>0.26405457700640805</v>
      </c>
      <c r="AA60" s="99"/>
      <c r="AB60" s="99" t="s">
        <v>257</v>
      </c>
      <c r="AC60" s="35">
        <v>0.326829761014929</v>
      </c>
      <c r="AE60" t="s">
        <v>257</v>
      </c>
      <c r="AF60" s="35">
        <v>0.42358348246638999</v>
      </c>
      <c r="AH60" t="s">
        <v>257</v>
      </c>
      <c r="AI60" s="35">
        <v>9.5850869849424883E-2</v>
      </c>
      <c r="AK60" t="s">
        <v>257</v>
      </c>
      <c r="AL60" s="35">
        <v>0.28062707141136939</v>
      </c>
      <c r="AN60" t="s">
        <v>257</v>
      </c>
      <c r="AO60" s="35">
        <v>0.29117544920191901</v>
      </c>
      <c r="AQ60" t="s">
        <v>257</v>
      </c>
      <c r="AR60" s="35">
        <v>0.12238235319791549</v>
      </c>
      <c r="AT60" s="142" t="s">
        <v>257</v>
      </c>
      <c r="AU60" s="35">
        <v>0.42364945268557325</v>
      </c>
      <c r="AV60" s="35">
        <v>0.5587882790333627</v>
      </c>
    </row>
    <row r="61" spans="1:48" x14ac:dyDescent="0.35">
      <c r="A61" t="s">
        <v>174</v>
      </c>
    </row>
  </sheetData>
  <sortState xmlns:xlrd2="http://schemas.microsoft.com/office/spreadsheetml/2017/richdata2" ref="AQ7:AR58">
    <sortCondition descending="1" ref="AR7:AR58"/>
  </sortState>
  <conditionalFormatting sqref="A7:AR58">
    <cfRule type="cellIs" dxfId="1" priority="1" operator="equal">
      <formula>$K$2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6D4C78-70EF-4522-845E-858415E95558}">
          <x14:formula1>
            <xm:f>Lookup!$B$4:$B$56</xm:f>
          </x14:formula1>
          <xm:sqref>K2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33B29-EB3C-4F8D-82E5-AFA63397F99F}">
  <dimension ref="A1:AV31"/>
  <sheetViews>
    <sheetView showGridLines="0" workbookViewId="0">
      <selection activeCell="K2" sqref="K2"/>
    </sheetView>
  </sheetViews>
  <sheetFormatPr defaultRowHeight="14.5" x14ac:dyDescent="0.35"/>
  <cols>
    <col min="2" max="2" width="14.453125" customWidth="1"/>
    <col min="3" max="3" width="4.453125" customWidth="1"/>
    <col min="5" max="5" width="15.7265625" customWidth="1"/>
    <col min="6" max="6" width="4.1796875" customWidth="1"/>
    <col min="8" max="8" width="16" customWidth="1"/>
    <col min="9" max="9" width="4.54296875" customWidth="1"/>
    <col min="10" max="10" width="9.453125" customWidth="1"/>
    <col min="11" max="11" width="16" customWidth="1"/>
    <col min="12" max="12" width="4.1796875" customWidth="1"/>
    <col min="13" max="13" width="8.54296875" customWidth="1"/>
    <col min="14" max="14" width="15.453125" customWidth="1"/>
    <col min="15" max="15" width="4.26953125" customWidth="1"/>
    <col min="16" max="16" width="8.54296875" customWidth="1"/>
    <col min="17" max="17" width="18.453125" customWidth="1"/>
    <col min="18" max="18" width="3.54296875" customWidth="1"/>
    <col min="20" max="20" width="17.453125" customWidth="1"/>
    <col min="21" max="21" width="4.1796875" customWidth="1"/>
    <col min="23" max="23" width="16.453125" customWidth="1"/>
    <col min="24" max="24" width="4.453125" customWidth="1"/>
    <col min="26" max="26" width="16.81640625" customWidth="1"/>
    <col min="27" max="27" width="3.54296875" customWidth="1"/>
    <col min="28" max="28" width="9.54296875" customWidth="1"/>
    <col min="29" max="29" width="16.81640625" customWidth="1"/>
    <col min="30" max="30" width="4.7265625" customWidth="1"/>
    <col min="32" max="32" width="16.81640625" customWidth="1"/>
    <col min="33" max="33" width="4.1796875" customWidth="1"/>
    <col min="35" max="35" width="17.54296875" customWidth="1"/>
    <col min="36" max="36" width="3.81640625" customWidth="1"/>
    <col min="37" max="37" width="14.453125" customWidth="1"/>
    <col min="38" max="38" width="15.54296875" customWidth="1"/>
    <col min="39" max="39" width="5.81640625" customWidth="1"/>
    <col min="41" max="41" width="16.26953125" customWidth="1"/>
    <col min="42" max="42" width="6.1796875" customWidth="1"/>
    <col min="44" max="44" width="17.453125" customWidth="1"/>
    <col min="45" max="45" width="5.1796875" customWidth="1"/>
    <col min="46" max="46" width="8.453125" customWidth="1"/>
    <col min="47" max="47" width="13.26953125" customWidth="1"/>
    <col min="48" max="48" width="16.1796875" customWidth="1"/>
  </cols>
  <sheetData>
    <row r="1" spans="1:48" ht="21" x14ac:dyDescent="0.5">
      <c r="A1" s="41" t="s">
        <v>366</v>
      </c>
    </row>
    <row r="2" spans="1:48" x14ac:dyDescent="0.35">
      <c r="A2" t="s">
        <v>311</v>
      </c>
      <c r="K2" s="8" t="s">
        <v>389</v>
      </c>
    </row>
    <row r="3" spans="1:48" x14ac:dyDescent="0.35">
      <c r="A3" s="79" t="s">
        <v>334</v>
      </c>
      <c r="K3" t="s">
        <v>400</v>
      </c>
    </row>
    <row r="4" spans="1:48" x14ac:dyDescent="0.35">
      <c r="A4" s="89" t="s">
        <v>399</v>
      </c>
    </row>
    <row r="5" spans="1:48" x14ac:dyDescent="0.35">
      <c r="A5" s="91"/>
      <c r="AT5" s="125" t="s">
        <v>398</v>
      </c>
    </row>
    <row r="6" spans="1:48" ht="58" x14ac:dyDescent="0.35">
      <c r="A6" s="19" t="s">
        <v>187</v>
      </c>
      <c r="B6" s="78" t="s">
        <v>367</v>
      </c>
      <c r="D6" s="19" t="s">
        <v>187</v>
      </c>
      <c r="E6" s="78" t="s">
        <v>368</v>
      </c>
      <c r="G6" s="19" t="s">
        <v>187</v>
      </c>
      <c r="H6" s="78" t="s">
        <v>369</v>
      </c>
      <c r="I6" s="141"/>
      <c r="J6" s="19" t="s">
        <v>187</v>
      </c>
      <c r="K6" s="78" t="s">
        <v>370</v>
      </c>
      <c r="L6" s="141"/>
      <c r="M6" s="19" t="s">
        <v>187</v>
      </c>
      <c r="N6" s="165" t="s">
        <v>385</v>
      </c>
      <c r="O6" s="166"/>
      <c r="P6" s="19" t="s">
        <v>187</v>
      </c>
      <c r="Q6" s="165" t="s">
        <v>388</v>
      </c>
      <c r="S6" s="19" t="s">
        <v>187</v>
      </c>
      <c r="T6" s="78" t="s">
        <v>372</v>
      </c>
      <c r="V6" s="19" t="s">
        <v>187</v>
      </c>
      <c r="W6" s="78" t="s">
        <v>371</v>
      </c>
      <c r="Y6" s="19" t="s">
        <v>187</v>
      </c>
      <c r="Z6" s="78" t="s">
        <v>373</v>
      </c>
      <c r="AA6" s="90"/>
      <c r="AB6" s="19" t="s">
        <v>187</v>
      </c>
      <c r="AC6" s="78" t="s">
        <v>374</v>
      </c>
      <c r="AE6" s="19" t="s">
        <v>187</v>
      </c>
      <c r="AF6" s="164" t="s">
        <v>377</v>
      </c>
      <c r="AH6" s="19" t="s">
        <v>187</v>
      </c>
      <c r="AI6" s="165" t="s">
        <v>384</v>
      </c>
      <c r="AK6" s="19" t="s">
        <v>187</v>
      </c>
      <c r="AL6" s="165" t="s">
        <v>383</v>
      </c>
      <c r="AN6" s="19" t="s">
        <v>187</v>
      </c>
      <c r="AO6" s="164" t="s">
        <v>381</v>
      </c>
      <c r="AQ6" s="19" t="s">
        <v>187</v>
      </c>
      <c r="AR6" s="164" t="s">
        <v>380</v>
      </c>
      <c r="AT6" s="19" t="s">
        <v>187</v>
      </c>
      <c r="AU6" s="164" t="s">
        <v>393</v>
      </c>
      <c r="AV6" s="164" t="s">
        <v>394</v>
      </c>
    </row>
    <row r="7" spans="1:48" x14ac:dyDescent="0.35">
      <c r="A7" t="s">
        <v>322</v>
      </c>
      <c r="B7">
        <v>4381</v>
      </c>
      <c r="D7" t="s">
        <v>315</v>
      </c>
      <c r="E7">
        <v>362</v>
      </c>
      <c r="G7" t="s">
        <v>315</v>
      </c>
      <c r="H7" s="35">
        <v>0.2808378588052754</v>
      </c>
      <c r="I7" s="35"/>
      <c r="J7" t="s">
        <v>312</v>
      </c>
      <c r="K7" s="35">
        <v>0.22115384615384615</v>
      </c>
      <c r="L7" s="35"/>
      <c r="M7" t="s">
        <v>315</v>
      </c>
      <c r="N7" s="35">
        <v>0.49535603715170279</v>
      </c>
      <c r="O7" s="35"/>
      <c r="P7" t="s">
        <v>312</v>
      </c>
      <c r="Q7" s="35">
        <v>0.52542372881355937</v>
      </c>
      <c r="S7" t="s">
        <v>316</v>
      </c>
      <c r="T7" s="35">
        <v>0.84804132587171766</v>
      </c>
      <c r="V7" s="142" t="s">
        <v>317</v>
      </c>
      <c r="W7" s="35">
        <v>1</v>
      </c>
      <c r="Y7" s="142" t="s">
        <v>328</v>
      </c>
      <c r="Z7" s="35">
        <v>0.46045694200351495</v>
      </c>
      <c r="AA7" s="35"/>
      <c r="AB7" s="142" t="s">
        <v>328</v>
      </c>
      <c r="AC7" s="35">
        <v>0.48958333333333331</v>
      </c>
      <c r="AE7" t="s">
        <v>320</v>
      </c>
      <c r="AF7" s="143">
        <v>0.72093023255813948</v>
      </c>
      <c r="AH7" s="35" t="s">
        <v>317</v>
      </c>
      <c r="AI7" s="35">
        <v>0.26779661016949152</v>
      </c>
      <c r="AK7" s="35" t="s">
        <v>316</v>
      </c>
      <c r="AL7" s="35">
        <v>0.84563758389261745</v>
      </c>
      <c r="AN7" s="142" t="s">
        <v>314</v>
      </c>
      <c r="AO7" s="99">
        <v>0.39166666666666666</v>
      </c>
      <c r="AQ7" t="s">
        <v>325</v>
      </c>
      <c r="AR7" s="35">
        <v>8.1081081081081086E-2</v>
      </c>
      <c r="AT7" t="s">
        <v>321</v>
      </c>
      <c r="AU7" s="35">
        <v>0.70616113744075826</v>
      </c>
      <c r="AV7" s="35">
        <v>0.52</v>
      </c>
    </row>
    <row r="8" spans="1:48" x14ac:dyDescent="0.35">
      <c r="A8" t="s">
        <v>329</v>
      </c>
      <c r="B8">
        <v>2951</v>
      </c>
      <c r="D8" t="s">
        <v>322</v>
      </c>
      <c r="E8">
        <v>350</v>
      </c>
      <c r="G8" t="s">
        <v>333</v>
      </c>
      <c r="H8" s="35">
        <v>0.17533432392273401</v>
      </c>
      <c r="I8" s="35"/>
      <c r="J8" t="s">
        <v>333</v>
      </c>
      <c r="K8" s="35">
        <v>9.5096582466567603E-2</v>
      </c>
      <c r="L8" s="35"/>
      <c r="M8" t="s">
        <v>312</v>
      </c>
      <c r="N8" s="35">
        <v>0.30555555555555558</v>
      </c>
      <c r="O8" s="35"/>
      <c r="P8" t="s">
        <v>315</v>
      </c>
      <c r="Q8" s="35">
        <v>0.42611683848797249</v>
      </c>
      <c r="S8" t="s">
        <v>317</v>
      </c>
      <c r="T8" s="35">
        <v>0.81149970361588619</v>
      </c>
      <c r="V8" s="142" t="s">
        <v>323</v>
      </c>
      <c r="W8" s="35">
        <v>0.9974619289340102</v>
      </c>
      <c r="Y8" s="142" t="s">
        <v>330</v>
      </c>
      <c r="Z8" s="35">
        <v>0.39073634204275537</v>
      </c>
      <c r="AA8" s="35"/>
      <c r="AB8" s="142" t="s">
        <v>317</v>
      </c>
      <c r="AC8" s="35">
        <v>0.44946808510638298</v>
      </c>
      <c r="AE8" t="s">
        <v>316</v>
      </c>
      <c r="AF8" s="143">
        <v>0.68122270742358082</v>
      </c>
      <c r="AH8" s="35" t="s">
        <v>325</v>
      </c>
      <c r="AI8" s="35">
        <v>0.13807531380753138</v>
      </c>
      <c r="AK8" s="35" t="s">
        <v>317</v>
      </c>
      <c r="AL8" s="35">
        <v>0.8180790960451978</v>
      </c>
      <c r="AN8" s="142" t="s">
        <v>319</v>
      </c>
      <c r="AO8" s="99">
        <v>0.35616438356164382</v>
      </c>
      <c r="AQ8" t="s">
        <v>331</v>
      </c>
      <c r="AR8" s="35">
        <v>7.8014184397163122E-2</v>
      </c>
      <c r="AT8" t="s">
        <v>324</v>
      </c>
      <c r="AU8" s="35">
        <v>0.5300546448087432</v>
      </c>
      <c r="AV8" s="35">
        <v>0.49099999999999999</v>
      </c>
    </row>
    <row r="9" spans="1:48" x14ac:dyDescent="0.35">
      <c r="A9" t="s">
        <v>332</v>
      </c>
      <c r="B9">
        <v>2287</v>
      </c>
      <c r="D9" t="s">
        <v>316</v>
      </c>
      <c r="E9">
        <v>136</v>
      </c>
      <c r="G9" t="s">
        <v>330</v>
      </c>
      <c r="H9" s="35">
        <v>0.17096018735362997</v>
      </c>
      <c r="I9" s="35"/>
      <c r="J9" t="s">
        <v>317</v>
      </c>
      <c r="K9" s="35">
        <v>9.3785310734463279E-2</v>
      </c>
      <c r="L9" s="35"/>
      <c r="M9" t="s">
        <v>325</v>
      </c>
      <c r="N9" s="35">
        <v>0.23863636363636365</v>
      </c>
      <c r="O9" s="35"/>
      <c r="P9" t="s">
        <v>325</v>
      </c>
      <c r="Q9" s="35">
        <v>0.2073170731707317</v>
      </c>
      <c r="S9" t="s">
        <v>328</v>
      </c>
      <c r="T9" s="35">
        <v>0.71001757469244287</v>
      </c>
      <c r="V9" s="142" t="s">
        <v>320</v>
      </c>
      <c r="W9" s="35">
        <v>0.99639639639639643</v>
      </c>
      <c r="Y9" s="142" t="s">
        <v>325</v>
      </c>
      <c r="Z9" s="35">
        <v>0.36750272628135222</v>
      </c>
      <c r="AA9" s="35"/>
      <c r="AB9" s="142" t="s">
        <v>330</v>
      </c>
      <c r="AC9" s="35">
        <v>0.44444444444444442</v>
      </c>
      <c r="AE9" t="s">
        <v>318</v>
      </c>
      <c r="AF9" s="143">
        <v>0.64830508474576276</v>
      </c>
      <c r="AH9" s="35" t="s">
        <v>328</v>
      </c>
      <c r="AI9" s="35">
        <v>0.12714776632302405</v>
      </c>
      <c r="AK9" s="35" t="s">
        <v>328</v>
      </c>
      <c r="AL9" s="35">
        <v>0.72852233676975942</v>
      </c>
      <c r="AN9" s="142" t="s">
        <v>315</v>
      </c>
      <c r="AO9" s="99">
        <v>0.3546099290780142</v>
      </c>
      <c r="AQ9" t="s">
        <v>320</v>
      </c>
      <c r="AR9" s="35">
        <v>6.4516129032258063E-2</v>
      </c>
      <c r="AT9" t="s">
        <v>312</v>
      </c>
      <c r="AU9" s="35">
        <v>0.52380952380952384</v>
      </c>
      <c r="AV9" s="35">
        <v>0.48100000000000004</v>
      </c>
    </row>
    <row r="10" spans="1:48" x14ac:dyDescent="0.35">
      <c r="A10" t="s">
        <v>315</v>
      </c>
      <c r="B10">
        <v>1289</v>
      </c>
      <c r="D10" t="s">
        <v>333</v>
      </c>
      <c r="E10">
        <v>118</v>
      </c>
      <c r="G10" t="s">
        <v>320</v>
      </c>
      <c r="H10" s="35">
        <v>0.1276595744680851</v>
      </c>
      <c r="I10" s="35"/>
      <c r="J10" t="s">
        <v>321</v>
      </c>
      <c r="K10" s="35">
        <v>8.5365853658536592E-2</v>
      </c>
      <c r="L10" s="35"/>
      <c r="M10" t="s">
        <v>331</v>
      </c>
      <c r="N10" s="35">
        <v>0.20979020979020979</v>
      </c>
      <c r="O10" s="35"/>
      <c r="P10" t="s">
        <v>333</v>
      </c>
      <c r="Q10" s="35">
        <v>0.18497109826589594</v>
      </c>
      <c r="S10" t="s">
        <v>333</v>
      </c>
      <c r="T10" s="35">
        <v>0.59906396255850236</v>
      </c>
      <c r="V10" s="142" t="s">
        <v>331</v>
      </c>
      <c r="W10" s="35">
        <v>0.98620996441281139</v>
      </c>
      <c r="Y10" s="142" t="s">
        <v>317</v>
      </c>
      <c r="Z10" s="35">
        <v>0.36573799644339061</v>
      </c>
      <c r="AA10" s="35"/>
      <c r="AB10" s="142" t="s">
        <v>314</v>
      </c>
      <c r="AC10" s="35">
        <v>0.370253164556962</v>
      </c>
      <c r="AE10" t="s">
        <v>321</v>
      </c>
      <c r="AF10" s="143">
        <v>0.625</v>
      </c>
      <c r="AH10" s="35" t="s">
        <v>312</v>
      </c>
      <c r="AI10" s="35">
        <v>0.125</v>
      </c>
      <c r="AK10" s="35" t="s">
        <v>333</v>
      </c>
      <c r="AL10" s="35">
        <v>0.62555720653789004</v>
      </c>
      <c r="AN10" s="142" t="s">
        <v>318</v>
      </c>
      <c r="AO10" s="99">
        <v>0.30588235294117649</v>
      </c>
      <c r="AQ10" t="s">
        <v>328</v>
      </c>
      <c r="AR10" s="35">
        <v>4.5454545454545456E-2</v>
      </c>
      <c r="AT10" t="s">
        <v>322</v>
      </c>
      <c r="AU10" s="35">
        <v>0.68475836431226766</v>
      </c>
      <c r="AV10" s="35">
        <v>0.49099999999999999</v>
      </c>
    </row>
    <row r="11" spans="1:48" x14ac:dyDescent="0.35">
      <c r="A11" t="s">
        <v>313</v>
      </c>
      <c r="B11">
        <v>1261</v>
      </c>
      <c r="D11" t="s">
        <v>330</v>
      </c>
      <c r="E11">
        <v>73</v>
      </c>
      <c r="G11" t="s">
        <v>326</v>
      </c>
      <c r="H11" s="35">
        <v>0.12382739212007504</v>
      </c>
      <c r="I11" s="35"/>
      <c r="J11" t="s">
        <v>325</v>
      </c>
      <c r="K11" s="35">
        <v>8.1589958158995821E-2</v>
      </c>
      <c r="L11" s="35"/>
      <c r="M11" t="s">
        <v>333</v>
      </c>
      <c r="N11" s="35">
        <v>0.19191919191919191</v>
      </c>
      <c r="O11" s="35"/>
      <c r="P11" t="s">
        <v>327</v>
      </c>
      <c r="Q11" s="35">
        <v>0.12096774193548387</v>
      </c>
      <c r="S11" t="s">
        <v>325</v>
      </c>
      <c r="T11" s="35">
        <v>0.5561613958560524</v>
      </c>
      <c r="V11" s="142" t="s">
        <v>328</v>
      </c>
      <c r="W11" s="35">
        <v>0.94200351493848855</v>
      </c>
      <c r="Y11" s="142" t="s">
        <v>326</v>
      </c>
      <c r="Z11" s="35">
        <v>0.33823529411764708</v>
      </c>
      <c r="AA11" s="35"/>
      <c r="AB11" s="142" t="s">
        <v>323</v>
      </c>
      <c r="AC11" s="35">
        <v>0.36962025316455699</v>
      </c>
      <c r="AE11" t="s">
        <v>322</v>
      </c>
      <c r="AF11" s="143">
        <v>0.61071428571428577</v>
      </c>
      <c r="AH11" s="35" t="s">
        <v>323</v>
      </c>
      <c r="AI11" s="35">
        <v>0.12487309644670051</v>
      </c>
      <c r="AK11" s="35" t="s">
        <v>325</v>
      </c>
      <c r="AL11" s="35">
        <v>0.55230125523012552</v>
      </c>
      <c r="AN11" s="142" t="s">
        <v>330</v>
      </c>
      <c r="AO11" s="99">
        <v>0.29166666666666669</v>
      </c>
      <c r="AQ11" t="s">
        <v>333</v>
      </c>
      <c r="AR11" s="35">
        <v>4.2553191489361701E-2</v>
      </c>
      <c r="AT11" t="s">
        <v>326</v>
      </c>
      <c r="AU11" s="35">
        <v>0.29411764705882354</v>
      </c>
      <c r="AV11" s="35">
        <v>0.40700000000000003</v>
      </c>
    </row>
    <row r="12" spans="1:48" x14ac:dyDescent="0.35">
      <c r="A12" t="s">
        <v>316</v>
      </c>
      <c r="B12">
        <v>1192</v>
      </c>
      <c r="D12" t="s">
        <v>326</v>
      </c>
      <c r="E12">
        <v>66</v>
      </c>
      <c r="G12" t="s">
        <v>316</v>
      </c>
      <c r="H12" s="35">
        <v>0.11409395973154363</v>
      </c>
      <c r="I12" s="35"/>
      <c r="J12" t="s">
        <v>315</v>
      </c>
      <c r="K12" s="35">
        <v>6.1287820015515901E-2</v>
      </c>
      <c r="L12" s="35"/>
      <c r="M12" t="s">
        <v>329</v>
      </c>
      <c r="N12" s="35">
        <v>0.14652956298200515</v>
      </c>
      <c r="O12" s="35"/>
      <c r="P12" t="s">
        <v>324</v>
      </c>
      <c r="Q12" s="35">
        <v>9.1743119266055051E-2</v>
      </c>
      <c r="S12" t="s">
        <v>329</v>
      </c>
      <c r="T12" s="35">
        <v>0.54979052529809858</v>
      </c>
      <c r="V12" s="142" t="s">
        <v>333</v>
      </c>
      <c r="W12" s="35">
        <v>0.93837753510140409</v>
      </c>
      <c r="Y12" s="142" t="s">
        <v>314</v>
      </c>
      <c r="Z12" s="35">
        <v>0.30396215257244236</v>
      </c>
      <c r="AA12" s="35"/>
      <c r="AB12" s="142" t="s">
        <v>325</v>
      </c>
      <c r="AC12" s="35">
        <v>0.34285714285714286</v>
      </c>
      <c r="AE12" t="s">
        <v>330</v>
      </c>
      <c r="AF12" s="143">
        <v>0.58823529411764708</v>
      </c>
      <c r="AH12" s="35" t="s">
        <v>326</v>
      </c>
      <c r="AI12" s="35">
        <v>0.12195121951219512</v>
      </c>
      <c r="AK12" s="35" t="s">
        <v>329</v>
      </c>
      <c r="AL12" s="35">
        <v>0.51355013550135498</v>
      </c>
      <c r="AN12" s="142" t="s">
        <v>333</v>
      </c>
      <c r="AO12" s="99">
        <v>0.28676470588235292</v>
      </c>
      <c r="AQ12" t="s">
        <v>313</v>
      </c>
      <c r="AR12" s="35">
        <v>4.2016806722689079E-2</v>
      </c>
      <c r="AT12" t="s">
        <v>330</v>
      </c>
      <c r="AU12" s="35">
        <v>0.45161290322580644</v>
      </c>
      <c r="AV12" s="35">
        <v>0.38299999999999995</v>
      </c>
    </row>
    <row r="13" spans="1:48" x14ac:dyDescent="0.35">
      <c r="A13" t="s">
        <v>331</v>
      </c>
      <c r="B13">
        <v>1150</v>
      </c>
      <c r="D13" t="s">
        <v>317</v>
      </c>
      <c r="E13">
        <v>39</v>
      </c>
      <c r="G13" t="s">
        <v>322</v>
      </c>
      <c r="H13" s="35">
        <v>7.9890435973522023E-2</v>
      </c>
      <c r="I13" s="35"/>
      <c r="J13" t="s">
        <v>316</v>
      </c>
      <c r="K13" s="35">
        <v>5.1174496644295304E-2</v>
      </c>
      <c r="L13" s="35"/>
      <c r="M13" t="s">
        <v>324</v>
      </c>
      <c r="N13" s="35">
        <v>0.10091743119266056</v>
      </c>
      <c r="O13" s="35"/>
      <c r="P13" t="s">
        <v>329</v>
      </c>
      <c r="Q13" s="35">
        <v>7.5999999999999998E-2</v>
      </c>
      <c r="S13" t="s">
        <v>314</v>
      </c>
      <c r="T13" s="35">
        <v>0.5050266114725015</v>
      </c>
      <c r="V13" s="142" t="s">
        <v>327</v>
      </c>
      <c r="W13" s="35">
        <v>0.93066255778120188</v>
      </c>
      <c r="Y13" s="142" t="s">
        <v>323</v>
      </c>
      <c r="Z13" s="35">
        <v>0.29746192893401013</v>
      </c>
      <c r="AA13" s="35"/>
      <c r="AB13" s="142" t="s">
        <v>320</v>
      </c>
      <c r="AC13" s="35">
        <v>0.31645569620253167</v>
      </c>
      <c r="AE13" t="s">
        <v>312</v>
      </c>
      <c r="AF13" s="143">
        <v>0.58490566037735847</v>
      </c>
      <c r="AH13" s="35" t="s">
        <v>314</v>
      </c>
      <c r="AI13" s="35">
        <v>0.11296076099881094</v>
      </c>
      <c r="AK13" s="35" t="s">
        <v>320</v>
      </c>
      <c r="AL13" s="35">
        <v>0.48581560283687941</v>
      </c>
      <c r="AN13" s="142" t="s">
        <v>327</v>
      </c>
      <c r="AO13" s="99">
        <v>0.27972027972027974</v>
      </c>
      <c r="AQ13" t="s">
        <v>314</v>
      </c>
      <c r="AR13" s="35">
        <v>3.4482758620689655E-2</v>
      </c>
      <c r="AT13" t="s">
        <v>316</v>
      </c>
      <c r="AU13" s="35">
        <v>0.66515837104072395</v>
      </c>
      <c r="AV13" s="35">
        <v>0.56899999999999995</v>
      </c>
    </row>
    <row r="14" spans="1:48" x14ac:dyDescent="0.35">
      <c r="A14" t="s">
        <v>321</v>
      </c>
      <c r="B14">
        <v>1066</v>
      </c>
      <c r="D14" t="s">
        <v>320</v>
      </c>
      <c r="E14">
        <v>36</v>
      </c>
      <c r="G14" t="s">
        <v>317</v>
      </c>
      <c r="H14" s="35">
        <v>4.4067796610169491E-2</v>
      </c>
      <c r="I14" s="35"/>
      <c r="J14" t="s">
        <v>331</v>
      </c>
      <c r="K14" s="35">
        <v>4.5217391304347827E-2</v>
      </c>
      <c r="L14" s="35"/>
      <c r="M14" t="s">
        <v>323</v>
      </c>
      <c r="N14" s="35">
        <v>8.2508250825082508E-2</v>
      </c>
      <c r="O14" s="35"/>
      <c r="P14" t="s">
        <v>331</v>
      </c>
      <c r="Q14" s="35">
        <v>6.1224489795918366E-2</v>
      </c>
      <c r="S14" t="s">
        <v>326</v>
      </c>
      <c r="T14" s="35">
        <v>0.50183823529411764</v>
      </c>
      <c r="V14" s="142" t="s">
        <v>322</v>
      </c>
      <c r="W14" s="35">
        <v>0.92045586696127457</v>
      </c>
      <c r="Y14" s="142" t="s">
        <v>312</v>
      </c>
      <c r="Z14" s="35">
        <v>0.29729729729729731</v>
      </c>
      <c r="AA14" s="35"/>
      <c r="AB14" s="142" t="s">
        <v>331</v>
      </c>
      <c r="AC14" s="35">
        <v>0.30896226415094341</v>
      </c>
      <c r="AE14" t="s">
        <v>331</v>
      </c>
      <c r="AF14" s="143">
        <v>0.57786885245901642</v>
      </c>
      <c r="AH14" s="35" t="s">
        <v>313</v>
      </c>
      <c r="AI14" s="35">
        <v>0.10943695479777954</v>
      </c>
      <c r="AK14" s="35" t="s">
        <v>323</v>
      </c>
      <c r="AL14" s="35">
        <v>0.45482233502538072</v>
      </c>
      <c r="AN14" s="142" t="s">
        <v>321</v>
      </c>
      <c r="AO14" s="99">
        <v>0.27843137254901962</v>
      </c>
      <c r="AQ14" t="s">
        <v>323</v>
      </c>
      <c r="AR14" s="35">
        <v>3.0303030303030304E-2</v>
      </c>
      <c r="AT14" t="s">
        <v>319</v>
      </c>
      <c r="AU14" s="35">
        <v>0.352112676056338</v>
      </c>
      <c r="AV14" s="35">
        <v>0.4</v>
      </c>
    </row>
    <row r="15" spans="1:48" x14ac:dyDescent="0.35">
      <c r="A15" t="s">
        <v>318</v>
      </c>
      <c r="B15">
        <v>1006</v>
      </c>
      <c r="D15" t="s">
        <v>331</v>
      </c>
      <c r="E15">
        <v>12</v>
      </c>
      <c r="G15" t="s">
        <v>331</v>
      </c>
      <c r="H15" s="35">
        <v>1.0434782608695653E-2</v>
      </c>
      <c r="I15" s="35"/>
      <c r="J15" t="s">
        <v>328</v>
      </c>
      <c r="K15" s="35">
        <v>4.4673539518900345E-2</v>
      </c>
      <c r="L15" s="35"/>
      <c r="M15" t="s">
        <v>319</v>
      </c>
      <c r="N15" s="35">
        <v>8.2352941176470587E-2</v>
      </c>
      <c r="O15" s="35"/>
      <c r="P15" t="s">
        <v>313</v>
      </c>
      <c r="Q15" s="35">
        <v>5.8679706601466992E-2</v>
      </c>
      <c r="S15" t="s">
        <v>320</v>
      </c>
      <c r="T15" s="35">
        <v>0.49729729729729732</v>
      </c>
      <c r="V15" s="142" t="s">
        <v>326</v>
      </c>
      <c r="W15" s="35">
        <v>0.91360294117647056</v>
      </c>
      <c r="Y15" s="142" t="s">
        <v>316</v>
      </c>
      <c r="Z15" s="35">
        <v>0.28885062419285407</v>
      </c>
      <c r="AA15" s="35"/>
      <c r="AB15" s="142" t="s">
        <v>316</v>
      </c>
      <c r="AC15" s="35">
        <v>0.28155339805825241</v>
      </c>
      <c r="AE15" t="s">
        <v>332</v>
      </c>
      <c r="AF15" s="143">
        <v>0.56182212581344904</v>
      </c>
      <c r="AH15" s="35" t="s">
        <v>318</v>
      </c>
      <c r="AI15" s="35">
        <v>9.0457256461232607E-2</v>
      </c>
      <c r="AK15" s="35" t="s">
        <v>314</v>
      </c>
      <c r="AL15" s="35">
        <v>0.45303210463733651</v>
      </c>
      <c r="AN15" s="142" t="s">
        <v>326</v>
      </c>
      <c r="AO15" s="99">
        <v>0.26829268292682928</v>
      </c>
      <c r="AQ15" t="s">
        <v>326</v>
      </c>
      <c r="AR15" s="35">
        <v>2.1276595744680851E-2</v>
      </c>
      <c r="AT15" t="s">
        <v>314</v>
      </c>
      <c r="AU15" s="35">
        <v>0.46470588235294119</v>
      </c>
      <c r="AV15" s="35">
        <v>0.45100000000000001</v>
      </c>
    </row>
    <row r="16" spans="1:48" x14ac:dyDescent="0.35">
      <c r="A16" t="s">
        <v>323</v>
      </c>
      <c r="B16">
        <v>985</v>
      </c>
      <c r="D16" t="s">
        <v>325</v>
      </c>
      <c r="E16">
        <v>-26</v>
      </c>
      <c r="G16" t="s">
        <v>323</v>
      </c>
      <c r="H16" s="35">
        <v>-4.9746192893401014E-2</v>
      </c>
      <c r="I16" s="35"/>
      <c r="J16" t="s">
        <v>313</v>
      </c>
      <c r="K16" s="35">
        <v>4.2030134813639972E-2</v>
      </c>
      <c r="L16" s="35"/>
      <c r="M16" t="s">
        <v>330</v>
      </c>
      <c r="N16" s="35">
        <v>7.4468085106382975E-2</v>
      </c>
      <c r="O16" s="35"/>
      <c r="P16" t="s">
        <v>321</v>
      </c>
      <c r="Q16" s="35">
        <v>5.1575931232091692E-2</v>
      </c>
      <c r="S16" t="s">
        <v>323</v>
      </c>
      <c r="T16" s="35">
        <v>0.45634517766497462</v>
      </c>
      <c r="V16" s="142" t="s">
        <v>316</v>
      </c>
      <c r="W16" s="35">
        <v>0.90185105467068449</v>
      </c>
      <c r="Y16" s="142" t="s">
        <v>327</v>
      </c>
      <c r="Z16" s="35">
        <v>0.2280431432973806</v>
      </c>
      <c r="AA16" s="35"/>
      <c r="AB16" s="142" t="s">
        <v>319</v>
      </c>
      <c r="AC16" s="35">
        <v>0.25</v>
      </c>
      <c r="AE16" t="s">
        <v>327</v>
      </c>
      <c r="AF16" s="143">
        <v>0.50485436893203883</v>
      </c>
      <c r="AH16" s="35" t="s">
        <v>330</v>
      </c>
      <c r="AI16" s="35">
        <v>8.8578088578088576E-2</v>
      </c>
      <c r="AK16" s="35" t="s">
        <v>326</v>
      </c>
      <c r="AL16" s="35">
        <v>0.4352720450281426</v>
      </c>
      <c r="AN16" s="142" t="s">
        <v>312</v>
      </c>
      <c r="AO16" s="99">
        <v>0.2638888888888889</v>
      </c>
      <c r="AQ16" t="s">
        <v>317</v>
      </c>
      <c r="AR16" s="35">
        <v>1.6949152542372881E-2</v>
      </c>
      <c r="AT16" t="s">
        <v>317</v>
      </c>
      <c r="AU16" s="35">
        <v>0.46625766871165641</v>
      </c>
      <c r="AV16" s="35">
        <v>0.53900000000000003</v>
      </c>
    </row>
    <row r="17" spans="1:48" x14ac:dyDescent="0.35">
      <c r="A17" t="s">
        <v>317</v>
      </c>
      <c r="B17">
        <v>885</v>
      </c>
      <c r="D17" t="s">
        <v>312</v>
      </c>
      <c r="E17">
        <v>-29</v>
      </c>
      <c r="G17" t="s">
        <v>325</v>
      </c>
      <c r="H17" s="35">
        <v>-5.4393305439330547E-2</v>
      </c>
      <c r="I17" s="35"/>
      <c r="J17" t="s">
        <v>322</v>
      </c>
      <c r="K17" s="35">
        <v>3.7206117324811688E-2</v>
      </c>
      <c r="L17" s="35"/>
      <c r="M17" t="s">
        <v>313</v>
      </c>
      <c r="N17" s="35">
        <v>7.3903002309468821E-2</v>
      </c>
      <c r="O17" s="35"/>
      <c r="P17" t="s">
        <v>316</v>
      </c>
      <c r="Q17" s="35">
        <v>5.1094890510948905E-2</v>
      </c>
      <c r="S17" t="s">
        <v>322</v>
      </c>
      <c r="T17" s="35">
        <v>0.41958367252006046</v>
      </c>
      <c r="V17" s="142" t="s">
        <v>319</v>
      </c>
      <c r="W17" s="35">
        <v>0.88235294117647056</v>
      </c>
      <c r="Y17" s="142" t="s">
        <v>329</v>
      </c>
      <c r="Z17" s="35">
        <v>0.22429906542056074</v>
      </c>
      <c r="AA17" s="35"/>
      <c r="AB17" s="142" t="s">
        <v>327</v>
      </c>
      <c r="AC17" s="35">
        <v>0.25</v>
      </c>
      <c r="AE17" t="s">
        <v>333</v>
      </c>
      <c r="AF17" s="143">
        <v>0.4845360824742268</v>
      </c>
      <c r="AH17" s="35" t="s">
        <v>316</v>
      </c>
      <c r="AI17" s="35">
        <v>8.0536912751677847E-2</v>
      </c>
      <c r="AK17" s="35" t="s">
        <v>322</v>
      </c>
      <c r="AL17" s="35">
        <v>0.42570189454462454</v>
      </c>
      <c r="AN17" s="142" t="s">
        <v>323</v>
      </c>
      <c r="AO17" s="99">
        <v>0.24503311258278146</v>
      </c>
      <c r="AQ17" t="s">
        <v>332</v>
      </c>
      <c r="AR17" s="35">
        <v>1.5444015444015444E-2</v>
      </c>
      <c r="AT17" t="s">
        <v>318</v>
      </c>
      <c r="AU17" s="35">
        <v>0.69847328244274809</v>
      </c>
      <c r="AV17" s="35">
        <v>0.68299999999999994</v>
      </c>
    </row>
    <row r="18" spans="1:48" x14ac:dyDescent="0.35">
      <c r="A18" t="s">
        <v>314</v>
      </c>
      <c r="B18">
        <v>841</v>
      </c>
      <c r="D18" t="s">
        <v>328</v>
      </c>
      <c r="E18">
        <v>-36</v>
      </c>
      <c r="G18" t="s">
        <v>332</v>
      </c>
      <c r="H18" s="35">
        <v>-9.0074333187581984E-2</v>
      </c>
      <c r="I18" s="35"/>
      <c r="J18" t="s">
        <v>320</v>
      </c>
      <c r="K18" s="35">
        <v>3.1914893617021274E-2</v>
      </c>
      <c r="L18" s="35"/>
      <c r="M18" t="s">
        <v>327</v>
      </c>
      <c r="N18" s="35">
        <v>6.569343065693431E-2</v>
      </c>
      <c r="O18" s="35"/>
      <c r="P18" t="s">
        <v>330</v>
      </c>
      <c r="Q18" s="35">
        <v>4.7058823529411764E-2</v>
      </c>
      <c r="S18" t="s">
        <v>331</v>
      </c>
      <c r="T18" s="35">
        <v>0.40836298932384341</v>
      </c>
      <c r="V18" s="142" t="s">
        <v>325</v>
      </c>
      <c r="W18" s="35">
        <v>0.87568157033805893</v>
      </c>
      <c r="Y18" s="142" t="s">
        <v>333</v>
      </c>
      <c r="Z18" s="35">
        <v>0.21996879875195008</v>
      </c>
      <c r="AA18" s="35"/>
      <c r="AB18" s="142" t="s">
        <v>312</v>
      </c>
      <c r="AC18" s="35">
        <v>0.2413793103448276</v>
      </c>
      <c r="AE18" t="s">
        <v>328</v>
      </c>
      <c r="AF18" s="143">
        <v>0.46808510638297873</v>
      </c>
      <c r="AH18" s="35" t="s">
        <v>324</v>
      </c>
      <c r="AI18" s="35">
        <v>7.7519379844961239E-2</v>
      </c>
      <c r="AK18" s="35" t="s">
        <v>331</v>
      </c>
      <c r="AL18" s="35">
        <v>0.39913043478260868</v>
      </c>
      <c r="AN18" s="142" t="s">
        <v>322</v>
      </c>
      <c r="AO18" s="99">
        <v>0.22779922779922779</v>
      </c>
      <c r="AQ18" t="s">
        <v>318</v>
      </c>
      <c r="AR18" s="35">
        <v>1.3071895424836602E-2</v>
      </c>
      <c r="AT18" t="s">
        <v>332</v>
      </c>
      <c r="AU18" s="35">
        <v>0.45895522388059701</v>
      </c>
      <c r="AV18" s="35">
        <v>0.40299999999999997</v>
      </c>
    </row>
    <row r="19" spans="1:48" x14ac:dyDescent="0.35">
      <c r="A19" t="s">
        <v>333</v>
      </c>
      <c r="B19">
        <v>673</v>
      </c>
      <c r="D19" t="s">
        <v>323</v>
      </c>
      <c r="E19">
        <v>-49</v>
      </c>
      <c r="G19" t="s">
        <v>328</v>
      </c>
      <c r="H19" s="35">
        <v>-0.12371134020618557</v>
      </c>
      <c r="I19" s="35"/>
      <c r="J19" t="s">
        <v>330</v>
      </c>
      <c r="K19" s="35">
        <v>2.8103044496487119E-2</v>
      </c>
      <c r="L19" s="35"/>
      <c r="M19" t="s">
        <v>314</v>
      </c>
      <c r="N19" s="35">
        <v>6.0790273556231005E-2</v>
      </c>
      <c r="O19" s="35"/>
      <c r="P19" t="s">
        <v>323</v>
      </c>
      <c r="Q19" s="35">
        <v>2.8985507246376812E-2</v>
      </c>
      <c r="S19" t="s">
        <v>313</v>
      </c>
      <c r="T19" s="35">
        <v>0.37464560550830295</v>
      </c>
      <c r="V19" s="142" t="s">
        <v>313</v>
      </c>
      <c r="W19" s="35">
        <v>0.8558120696638315</v>
      </c>
      <c r="Y19" s="142" t="s">
        <v>322</v>
      </c>
      <c r="Z19" s="35">
        <v>0.21688568438190486</v>
      </c>
      <c r="AA19" s="35"/>
      <c r="AB19" s="142" t="s">
        <v>329</v>
      </c>
      <c r="AC19" s="35">
        <v>0.22629582806573956</v>
      </c>
      <c r="AE19" t="s">
        <v>324</v>
      </c>
      <c r="AF19" s="143">
        <v>0.46511627906976744</v>
      </c>
      <c r="AH19" s="35" t="s">
        <v>321</v>
      </c>
      <c r="AI19" s="35">
        <v>6.5666041275797379E-2</v>
      </c>
      <c r="AK19" s="35" t="s">
        <v>313</v>
      </c>
      <c r="AL19" s="35">
        <v>0.3703409992069786</v>
      </c>
      <c r="AN19" s="142" t="s">
        <v>332</v>
      </c>
      <c r="AO19" s="99">
        <v>0.20309810671256454</v>
      </c>
      <c r="AQ19" t="s">
        <v>316</v>
      </c>
      <c r="AR19" s="35">
        <v>1.282051282051282E-2</v>
      </c>
      <c r="AT19" t="s">
        <v>325</v>
      </c>
      <c r="AU19" s="35">
        <v>0.46938775510204084</v>
      </c>
      <c r="AV19" s="35">
        <v>0.42899999999999999</v>
      </c>
    </row>
    <row r="20" spans="1:48" x14ac:dyDescent="0.35">
      <c r="A20" t="s">
        <v>324</v>
      </c>
      <c r="B20">
        <v>645</v>
      </c>
      <c r="D20" t="s">
        <v>319</v>
      </c>
      <c r="E20">
        <v>-63</v>
      </c>
      <c r="G20" t="s">
        <v>329</v>
      </c>
      <c r="H20" s="35">
        <v>-0.18434429007116232</v>
      </c>
      <c r="I20" s="35"/>
      <c r="J20" t="s">
        <v>323</v>
      </c>
      <c r="K20" s="35">
        <v>0</v>
      </c>
      <c r="L20" s="35"/>
      <c r="M20" t="s">
        <v>317</v>
      </c>
      <c r="N20" s="35">
        <v>4.230769230769231E-2</v>
      </c>
      <c r="O20" s="35"/>
      <c r="P20" t="s">
        <v>317</v>
      </c>
      <c r="Q20" s="35">
        <v>7.6628352490421452E-3</v>
      </c>
      <c r="S20" t="s">
        <v>312</v>
      </c>
      <c r="T20" s="35">
        <v>0.37297297297297299</v>
      </c>
      <c r="V20" s="142" t="s">
        <v>321</v>
      </c>
      <c r="W20" s="35">
        <v>0.80793728564429201</v>
      </c>
      <c r="Y20" s="142" t="s">
        <v>319</v>
      </c>
      <c r="Z20" s="35">
        <v>0.21501014198782961</v>
      </c>
      <c r="AA20" s="35"/>
      <c r="AB20" s="142" t="s">
        <v>318</v>
      </c>
      <c r="AC20" s="35">
        <v>0.21825396825396826</v>
      </c>
      <c r="AE20" t="s">
        <v>323</v>
      </c>
      <c r="AF20" s="143">
        <v>0.43421052631578949</v>
      </c>
      <c r="AH20" s="35" t="s">
        <v>331</v>
      </c>
      <c r="AI20" s="35">
        <v>6.1739130434782609E-2</v>
      </c>
      <c r="AK20" s="35" t="s">
        <v>330</v>
      </c>
      <c r="AL20" s="35">
        <v>0.36829836829836832</v>
      </c>
      <c r="AN20" s="142" t="s">
        <v>329</v>
      </c>
      <c r="AO20" s="99">
        <v>0.18693284936479129</v>
      </c>
      <c r="AQ20" t="s">
        <v>324</v>
      </c>
      <c r="AR20" s="35">
        <v>1.2500000000000001E-2</v>
      </c>
      <c r="AT20" t="s">
        <v>313</v>
      </c>
      <c r="AU20" s="35">
        <v>0.36607142857142855</v>
      </c>
      <c r="AV20" s="35">
        <v>0.24</v>
      </c>
    </row>
    <row r="21" spans="1:48" x14ac:dyDescent="0.35">
      <c r="A21" t="s">
        <v>326</v>
      </c>
      <c r="B21">
        <v>533</v>
      </c>
      <c r="D21" t="s">
        <v>327</v>
      </c>
      <c r="E21">
        <v>-137</v>
      </c>
      <c r="G21" t="s">
        <v>321</v>
      </c>
      <c r="H21" s="35">
        <v>-0.19887429643527205</v>
      </c>
      <c r="I21" s="35"/>
      <c r="J21" t="s">
        <v>314</v>
      </c>
      <c r="K21" s="35">
        <v>-1.070154577883472E-2</v>
      </c>
      <c r="L21" s="35"/>
      <c r="M21" t="s">
        <v>316</v>
      </c>
      <c r="N21" s="35">
        <v>3.4129692832764506E-2</v>
      </c>
      <c r="O21" s="35"/>
      <c r="P21" t="s">
        <v>326</v>
      </c>
      <c r="Q21" s="35">
        <v>-5.8139534883720929E-3</v>
      </c>
      <c r="S21" t="s">
        <v>330</v>
      </c>
      <c r="T21" s="35">
        <v>0.35273159144893113</v>
      </c>
      <c r="V21" s="142" t="s">
        <v>314</v>
      </c>
      <c r="W21" s="35">
        <v>0.79065641632170314</v>
      </c>
      <c r="Y21" s="142" t="s">
        <v>331</v>
      </c>
      <c r="Z21" s="35">
        <v>0.21085409252669038</v>
      </c>
      <c r="AA21" s="35"/>
      <c r="AB21" s="142" t="s">
        <v>313</v>
      </c>
      <c r="AC21" s="35">
        <v>0.20941558441558442</v>
      </c>
      <c r="AE21" t="s">
        <v>317</v>
      </c>
      <c r="AF21" s="143">
        <v>0.41843971631205673</v>
      </c>
      <c r="AH21" s="35" t="s">
        <v>333</v>
      </c>
      <c r="AI21" s="35">
        <v>5.3491827637444277E-2</v>
      </c>
      <c r="AK21" s="35" t="s">
        <v>318</v>
      </c>
      <c r="AL21" s="35">
        <v>0.34890656063618292</v>
      </c>
      <c r="AN21" s="142" t="s">
        <v>313</v>
      </c>
      <c r="AO21" s="99">
        <v>0.16990291262135923</v>
      </c>
      <c r="AQ21" t="s">
        <v>321</v>
      </c>
      <c r="AR21" s="35">
        <v>8.6956521739130436E-3</v>
      </c>
      <c r="AT21" t="s">
        <v>328</v>
      </c>
      <c r="AU21" s="35">
        <v>0.55102040816326525</v>
      </c>
      <c r="AV21" s="35">
        <v>0.46799999999999997</v>
      </c>
    </row>
    <row r="22" spans="1:48" x14ac:dyDescent="0.35">
      <c r="A22" t="s">
        <v>325</v>
      </c>
      <c r="B22">
        <v>478</v>
      </c>
      <c r="D22" t="s">
        <v>332</v>
      </c>
      <c r="E22">
        <v>-206</v>
      </c>
      <c r="G22" t="s">
        <v>319</v>
      </c>
      <c r="H22" s="35">
        <v>-0.26470588235294118</v>
      </c>
      <c r="I22" s="35"/>
      <c r="J22" t="s">
        <v>327</v>
      </c>
      <c r="K22" s="35">
        <v>-1.5527950310559006E-2</v>
      </c>
      <c r="L22" s="35"/>
      <c r="M22" t="s">
        <v>322</v>
      </c>
      <c r="N22" s="35">
        <v>2.7950310559006212E-2</v>
      </c>
      <c r="O22" s="35"/>
      <c r="P22" t="s">
        <v>322</v>
      </c>
      <c r="Q22" s="35">
        <v>-9.3516209476309231E-3</v>
      </c>
      <c r="S22" t="s">
        <v>318</v>
      </c>
      <c r="T22" s="35">
        <v>0.33365949119373778</v>
      </c>
      <c r="V22" s="142" t="s">
        <v>318</v>
      </c>
      <c r="W22" s="35">
        <v>0.76467710371819964</v>
      </c>
      <c r="Y22" s="142" t="s">
        <v>321</v>
      </c>
      <c r="Z22" s="35">
        <v>0.1876531112199902</v>
      </c>
      <c r="AA22" s="35"/>
      <c r="AB22" s="142" t="s">
        <v>333</v>
      </c>
      <c r="AC22" s="35">
        <v>0.19831223628691982</v>
      </c>
      <c r="AE22" t="s">
        <v>314</v>
      </c>
      <c r="AF22" s="143">
        <v>0.39455782312925169</v>
      </c>
      <c r="AH22" s="35" t="s">
        <v>329</v>
      </c>
      <c r="AI22" s="35">
        <v>5.1490514905149054E-2</v>
      </c>
      <c r="AK22" s="35" t="s">
        <v>312</v>
      </c>
      <c r="AL22" s="35">
        <v>0.29807692307692307</v>
      </c>
      <c r="AN22" s="142" t="s">
        <v>328</v>
      </c>
      <c r="AO22" s="99">
        <v>0.14545454545454545</v>
      </c>
      <c r="AQ22" t="s">
        <v>322</v>
      </c>
      <c r="AR22" s="35">
        <v>8.1871345029239772E-3</v>
      </c>
      <c r="AT22" t="s">
        <v>329</v>
      </c>
      <c r="AU22" s="35">
        <v>0.43473053892215568</v>
      </c>
      <c r="AV22" s="35">
        <v>0.441</v>
      </c>
    </row>
    <row r="23" spans="1:48" x14ac:dyDescent="0.35">
      <c r="A23" t="s">
        <v>330</v>
      </c>
      <c r="B23">
        <v>427</v>
      </c>
      <c r="D23" t="s">
        <v>324</v>
      </c>
      <c r="E23">
        <v>-207</v>
      </c>
      <c r="G23" t="s">
        <v>312</v>
      </c>
      <c r="H23" s="35">
        <v>-0.27884615384615385</v>
      </c>
      <c r="I23" s="35"/>
      <c r="J23" t="s">
        <v>318</v>
      </c>
      <c r="K23" s="35">
        <v>-3.1809145129224649E-2</v>
      </c>
      <c r="L23" s="35"/>
      <c r="M23" t="s">
        <v>321</v>
      </c>
      <c r="N23" s="35">
        <v>5.0890585241730284E-3</v>
      </c>
      <c r="O23" s="35"/>
      <c r="P23" t="s">
        <v>328</v>
      </c>
      <c r="Q23" s="35">
        <v>-3.9473684210526314E-2</v>
      </c>
      <c r="S23" t="s">
        <v>327</v>
      </c>
      <c r="T23" s="35">
        <v>0.28351309707241912</v>
      </c>
      <c r="V23" s="142" t="s">
        <v>312</v>
      </c>
      <c r="W23" s="35">
        <v>0.75135135135135134</v>
      </c>
      <c r="Y23" s="142" t="s">
        <v>315</v>
      </c>
      <c r="Z23" s="35">
        <v>0.1752701080432173</v>
      </c>
      <c r="AA23" s="35"/>
      <c r="AB23" s="142" t="s">
        <v>332</v>
      </c>
      <c r="AC23" s="35">
        <v>0.1875</v>
      </c>
      <c r="AE23" t="s">
        <v>329</v>
      </c>
      <c r="AF23" s="143">
        <v>0.39035087719298245</v>
      </c>
      <c r="AH23" s="35" t="s">
        <v>320</v>
      </c>
      <c r="AI23" s="35">
        <v>4.6099290780141841E-2</v>
      </c>
      <c r="AK23" s="35" t="s">
        <v>327</v>
      </c>
      <c r="AL23" s="35">
        <v>0.25776397515527949</v>
      </c>
      <c r="AN23" s="142" t="s">
        <v>325</v>
      </c>
      <c r="AO23" s="99">
        <v>0.13821138211382114</v>
      </c>
      <c r="AQ23" t="s">
        <v>312</v>
      </c>
      <c r="AR23" s="35">
        <v>0</v>
      </c>
      <c r="AT23" t="s">
        <v>333</v>
      </c>
      <c r="AU23" s="35">
        <v>0.50819672131147542</v>
      </c>
      <c r="AV23" s="35">
        <v>0.47600000000000003</v>
      </c>
    </row>
    <row r="24" spans="1:48" x14ac:dyDescent="0.35">
      <c r="A24" t="s">
        <v>327</v>
      </c>
      <c r="B24">
        <v>322</v>
      </c>
      <c r="D24" t="s">
        <v>321</v>
      </c>
      <c r="E24">
        <v>-212</v>
      </c>
      <c r="G24" t="s">
        <v>313</v>
      </c>
      <c r="H24" s="35">
        <v>-0.31007137192704204</v>
      </c>
      <c r="I24" s="35"/>
      <c r="J24" t="s">
        <v>326</v>
      </c>
      <c r="K24" s="35">
        <v>-4.1275797373358347E-2</v>
      </c>
      <c r="L24" s="35"/>
      <c r="M24" t="s">
        <v>328</v>
      </c>
      <c r="N24" s="35">
        <v>-0.05</v>
      </c>
      <c r="O24" s="35"/>
      <c r="P24" t="s">
        <v>318</v>
      </c>
      <c r="Q24" s="35">
        <v>-6.9444444444444448E-2</v>
      </c>
      <c r="S24" t="s">
        <v>324</v>
      </c>
      <c r="T24" s="35">
        <v>0.20369003690036899</v>
      </c>
      <c r="V24" s="142" t="s">
        <v>324</v>
      </c>
      <c r="W24" s="35">
        <v>0.70332103321033212</v>
      </c>
      <c r="Y24" s="142" t="s">
        <v>313</v>
      </c>
      <c r="Z24" s="35">
        <v>0.17456460105305791</v>
      </c>
      <c r="AA24" s="35"/>
      <c r="AB24" s="142" t="s">
        <v>315</v>
      </c>
      <c r="AC24" s="35">
        <v>0.18028846153846154</v>
      </c>
      <c r="AE24" t="s">
        <v>326</v>
      </c>
      <c r="AF24" s="143">
        <v>0.38842975206611569</v>
      </c>
      <c r="AH24" s="35" t="s">
        <v>327</v>
      </c>
      <c r="AI24" s="35">
        <v>4.3478260869565216E-2</v>
      </c>
      <c r="AK24" s="35" t="s">
        <v>324</v>
      </c>
      <c r="AL24" s="35">
        <v>0.21860465116279071</v>
      </c>
      <c r="AN24" s="142" t="s">
        <v>331</v>
      </c>
      <c r="AO24" s="99">
        <v>0.13780918727915195</v>
      </c>
      <c r="AQ24" t="s">
        <v>330</v>
      </c>
      <c r="AR24" s="35">
        <v>0</v>
      </c>
      <c r="AT24" t="s">
        <v>315</v>
      </c>
      <c r="AU24" s="35">
        <v>0.33676975945017185</v>
      </c>
      <c r="AV24" s="35">
        <v>0.43200000000000005</v>
      </c>
    </row>
    <row r="25" spans="1:48" x14ac:dyDescent="0.35">
      <c r="A25" t="s">
        <v>328</v>
      </c>
      <c r="B25">
        <v>291</v>
      </c>
      <c r="D25" t="s">
        <v>314</v>
      </c>
      <c r="E25">
        <v>-287</v>
      </c>
      <c r="G25" t="s">
        <v>324</v>
      </c>
      <c r="H25" s="35">
        <v>-0.32093023255813952</v>
      </c>
      <c r="I25" s="35"/>
      <c r="J25" t="s">
        <v>332</v>
      </c>
      <c r="K25" s="35">
        <v>-7.039790118058592E-2</v>
      </c>
      <c r="L25" s="35"/>
      <c r="M25" t="s">
        <v>326</v>
      </c>
      <c r="N25" s="35">
        <v>-5.6497175141242938E-2</v>
      </c>
      <c r="O25" s="35"/>
      <c r="P25" t="s">
        <v>314</v>
      </c>
      <c r="Q25" s="35">
        <v>-7.5163398692810454E-2</v>
      </c>
      <c r="S25" t="s">
        <v>332</v>
      </c>
      <c r="T25" s="35">
        <v>0.18204857444561773</v>
      </c>
      <c r="V25" s="142" t="s">
        <v>329</v>
      </c>
      <c r="W25" s="35">
        <v>0.70238478891395428</v>
      </c>
      <c r="Y25" s="142" t="s">
        <v>324</v>
      </c>
      <c r="Z25" s="35">
        <v>0.17416974169741697</v>
      </c>
      <c r="AA25" s="35"/>
      <c r="AB25" s="142" t="s">
        <v>324</v>
      </c>
      <c r="AC25" s="35">
        <v>0.16748768472906403</v>
      </c>
      <c r="AE25" t="s">
        <v>325</v>
      </c>
      <c r="AF25" s="143">
        <v>0.34905660377358488</v>
      </c>
      <c r="AH25" s="35" t="s">
        <v>322</v>
      </c>
      <c r="AI25" s="35">
        <v>3.9716959598265239E-2</v>
      </c>
      <c r="AK25" s="35" t="s">
        <v>321</v>
      </c>
      <c r="AL25" s="35">
        <v>0.17260787992495311</v>
      </c>
      <c r="AN25" s="142" t="s">
        <v>317</v>
      </c>
      <c r="AO25" s="99">
        <v>0.13496932515337423</v>
      </c>
      <c r="AQ25" t="s">
        <v>319</v>
      </c>
      <c r="AR25" s="35">
        <v>0</v>
      </c>
      <c r="AT25" t="s">
        <v>327</v>
      </c>
      <c r="AU25" s="35">
        <v>0.5083333333333333</v>
      </c>
      <c r="AV25" s="35">
        <v>0.60899999999999999</v>
      </c>
    </row>
    <row r="26" spans="1:48" x14ac:dyDescent="0.35">
      <c r="A26" t="s">
        <v>320</v>
      </c>
      <c r="B26">
        <v>282</v>
      </c>
      <c r="D26" t="s">
        <v>318</v>
      </c>
      <c r="E26">
        <v>-330</v>
      </c>
      <c r="G26" t="s">
        <v>318</v>
      </c>
      <c r="H26" s="35">
        <v>-0.32803180914512925</v>
      </c>
      <c r="I26" s="35"/>
      <c r="J26" t="s">
        <v>319</v>
      </c>
      <c r="K26" s="35">
        <v>-7.1428571428571425E-2</v>
      </c>
      <c r="L26" s="35"/>
      <c r="M26" t="s">
        <v>332</v>
      </c>
      <c r="N26" s="35">
        <v>-6.0498220640569395E-2</v>
      </c>
      <c r="O26" s="35"/>
      <c r="P26" t="s">
        <v>319</v>
      </c>
      <c r="Q26" s="35">
        <v>-7.8125E-2</v>
      </c>
      <c r="S26" t="s">
        <v>321</v>
      </c>
      <c r="T26" s="35">
        <v>0.1763841254287114</v>
      </c>
      <c r="V26" s="142" t="s">
        <v>330</v>
      </c>
      <c r="W26" s="35">
        <v>0.70071258907363421</v>
      </c>
      <c r="Y26" s="142" t="s">
        <v>318</v>
      </c>
      <c r="Z26" s="35">
        <v>0.17367906066536204</v>
      </c>
      <c r="AA26" s="35"/>
      <c r="AB26" s="142" t="s">
        <v>326</v>
      </c>
      <c r="AC26" s="35">
        <v>0.13839285714285715</v>
      </c>
      <c r="AE26" t="s">
        <v>313</v>
      </c>
      <c r="AF26" s="143">
        <v>0.34795321637426901</v>
      </c>
      <c r="AH26" s="35" t="s">
        <v>332</v>
      </c>
      <c r="AI26" s="35">
        <v>3.060778312199388E-2</v>
      </c>
      <c r="AK26" s="35" t="s">
        <v>315</v>
      </c>
      <c r="AL26" s="35">
        <v>0.16989914662529093</v>
      </c>
      <c r="AN26" s="142" t="s">
        <v>320</v>
      </c>
      <c r="AO26" s="99">
        <v>8.5106382978723402E-2</v>
      </c>
      <c r="AQ26" t="s">
        <v>329</v>
      </c>
      <c r="AR26" s="35">
        <v>0</v>
      </c>
      <c r="AT26" t="s">
        <v>331</v>
      </c>
      <c r="AU26" s="35">
        <v>0.5</v>
      </c>
      <c r="AV26" s="35">
        <v>0.47399999999999998</v>
      </c>
    </row>
    <row r="27" spans="1:48" x14ac:dyDescent="0.35">
      <c r="A27" t="s">
        <v>319</v>
      </c>
      <c r="B27">
        <v>238</v>
      </c>
      <c r="D27" t="s">
        <v>313</v>
      </c>
      <c r="E27">
        <v>-391</v>
      </c>
      <c r="G27" t="s">
        <v>314</v>
      </c>
      <c r="H27" s="35">
        <v>-0.34126040428061832</v>
      </c>
      <c r="I27" s="35"/>
      <c r="J27" t="s">
        <v>324</v>
      </c>
      <c r="K27" s="35">
        <v>-0.10077519379844961</v>
      </c>
      <c r="L27" s="35"/>
      <c r="M27" t="s">
        <v>320</v>
      </c>
      <c r="N27" s="35">
        <v>-8.3333333333333329E-2</v>
      </c>
      <c r="O27" s="35"/>
      <c r="P27" t="s">
        <v>320</v>
      </c>
      <c r="Q27" s="35">
        <v>-0.10810810810810811</v>
      </c>
      <c r="S27" t="s">
        <v>315</v>
      </c>
      <c r="T27" s="35">
        <v>0.16486594637855143</v>
      </c>
      <c r="V27" s="142" t="s">
        <v>315</v>
      </c>
      <c r="W27" s="35">
        <v>0.63905562224889956</v>
      </c>
      <c r="Y27" s="142" t="s">
        <v>332</v>
      </c>
      <c r="Z27" s="35">
        <v>0.16853220696937699</v>
      </c>
      <c r="AA27" s="35"/>
      <c r="AB27" s="142" t="s">
        <v>322</v>
      </c>
      <c r="AC27" s="35">
        <v>8.6219879518072293E-2</v>
      </c>
      <c r="AE27" t="s">
        <v>319</v>
      </c>
      <c r="AF27" s="143">
        <v>0.34042553191489361</v>
      </c>
      <c r="AH27" s="35" t="s">
        <v>315</v>
      </c>
      <c r="AI27" s="35">
        <v>2.8704422032583398E-2</v>
      </c>
      <c r="AK27" s="35" t="s">
        <v>332</v>
      </c>
      <c r="AL27" s="35">
        <v>0.12767818102317446</v>
      </c>
      <c r="AN27" s="142" t="s">
        <v>316</v>
      </c>
      <c r="AO27" s="99">
        <v>6.1475409836065573E-2</v>
      </c>
      <c r="AQ27" t="s">
        <v>315</v>
      </c>
      <c r="AR27" s="35">
        <v>0</v>
      </c>
      <c r="AT27" t="s">
        <v>320</v>
      </c>
      <c r="AU27" s="35">
        <v>0.37931034482758619</v>
      </c>
      <c r="AV27" s="35">
        <v>0.38200000000000001</v>
      </c>
    </row>
    <row r="28" spans="1:48" x14ac:dyDescent="0.35">
      <c r="A28" t="s">
        <v>312</v>
      </c>
      <c r="B28">
        <v>104</v>
      </c>
      <c r="D28" t="s">
        <v>329</v>
      </c>
      <c r="E28">
        <v>-544</v>
      </c>
      <c r="G28" t="s">
        <v>327</v>
      </c>
      <c r="H28" s="35">
        <v>-0.4254658385093168</v>
      </c>
      <c r="I28" s="35"/>
      <c r="J28" t="s">
        <v>329</v>
      </c>
      <c r="K28" s="35">
        <v>-0.10301592680447307</v>
      </c>
      <c r="L28" s="35"/>
      <c r="M28" t="s">
        <v>318</v>
      </c>
      <c r="N28" s="35">
        <v>-0.18817204301075269</v>
      </c>
      <c r="O28" s="35"/>
      <c r="P28" t="s">
        <v>332</v>
      </c>
      <c r="Q28" s="35">
        <v>-0.1487758945386064</v>
      </c>
      <c r="S28" t="s">
        <v>319</v>
      </c>
      <c r="T28" s="35">
        <v>0.10953346855983773</v>
      </c>
      <c r="V28" s="142" t="s">
        <v>332</v>
      </c>
      <c r="W28" s="35">
        <v>0.57719112988384369</v>
      </c>
      <c r="Y28" s="142" t="s">
        <v>320</v>
      </c>
      <c r="Z28" s="35">
        <v>0.16036036036036036</v>
      </c>
      <c r="AA28" s="35"/>
      <c r="AB28" s="142" t="s">
        <v>321</v>
      </c>
      <c r="AC28" s="35">
        <v>4.7619047619047616E-2</v>
      </c>
      <c r="AE28" t="s">
        <v>315</v>
      </c>
      <c r="AF28" s="143">
        <v>0.26373626373626374</v>
      </c>
      <c r="AH28" s="35" t="s">
        <v>319</v>
      </c>
      <c r="AI28" s="35">
        <v>2.5210084033613446E-2</v>
      </c>
      <c r="AK28" s="35" t="s">
        <v>319</v>
      </c>
      <c r="AL28" s="35">
        <v>0.12184873949579832</v>
      </c>
      <c r="AN28" s="142" t="s">
        <v>324</v>
      </c>
      <c r="AO28" s="99">
        <v>1.7142857142857144E-2</v>
      </c>
      <c r="AQ28" t="s">
        <v>327</v>
      </c>
      <c r="AR28" s="35">
        <v>0</v>
      </c>
      <c r="AT28" t="s">
        <v>323</v>
      </c>
      <c r="AU28" s="35">
        <v>0.3925925925925926</v>
      </c>
      <c r="AV28" s="35">
        <v>0.51600000000000001</v>
      </c>
    </row>
    <row r="29" spans="1:48" x14ac:dyDescent="0.35">
      <c r="H29" s="35"/>
      <c r="I29" s="35"/>
      <c r="J29" s="35"/>
      <c r="K29" s="35"/>
      <c r="L29" s="35"/>
      <c r="M29" s="35"/>
      <c r="O29" s="35"/>
      <c r="P29" s="35"/>
      <c r="T29" s="35"/>
      <c r="W29" s="35"/>
      <c r="AA29" s="35"/>
      <c r="AB29" s="35"/>
    </row>
    <row r="30" spans="1:48" x14ac:dyDescent="0.35">
      <c r="A30" t="s">
        <v>174</v>
      </c>
      <c r="H30" s="35"/>
      <c r="I30" s="35"/>
      <c r="J30" s="35"/>
      <c r="K30" s="35"/>
      <c r="L30" s="35"/>
      <c r="M30" s="35" t="s">
        <v>387</v>
      </c>
      <c r="N30" s="35">
        <v>6.4940347071583512E-2</v>
      </c>
      <c r="O30" s="35"/>
      <c r="P30" s="35" t="s">
        <v>387</v>
      </c>
      <c r="Q30" s="35">
        <v>3.307773267177868E-2</v>
      </c>
      <c r="S30" t="s">
        <v>387</v>
      </c>
      <c r="T30" s="35">
        <v>0.42317049540336299</v>
      </c>
      <c r="V30" t="s">
        <v>387</v>
      </c>
      <c r="W30" s="35">
        <v>0.81899799771782889</v>
      </c>
      <c r="Y30" t="s">
        <v>387</v>
      </c>
      <c r="Z30" s="35">
        <v>0.23114517622236097</v>
      </c>
      <c r="AA30" s="35"/>
      <c r="AB30" t="s">
        <v>387</v>
      </c>
      <c r="AC30" s="35">
        <v>0.20424505547515678</v>
      </c>
      <c r="AE30" t="s">
        <v>387</v>
      </c>
      <c r="AF30" s="35">
        <v>0.5172888015717092</v>
      </c>
      <c r="AH30" t="s">
        <v>387</v>
      </c>
      <c r="AI30" s="35">
        <v>7.2649205667668526E-2</v>
      </c>
      <c r="AK30" t="s">
        <v>387</v>
      </c>
      <c r="AL30" s="35">
        <v>0.41313868613138688</v>
      </c>
      <c r="AN30" t="s">
        <v>387</v>
      </c>
      <c r="AO30" s="35">
        <v>0.22126877106956788</v>
      </c>
      <c r="AQ30" t="s">
        <v>387</v>
      </c>
      <c r="AR30" s="35">
        <v>1.8230155715913406E-2</v>
      </c>
      <c r="AT30" t="s">
        <v>387</v>
      </c>
      <c r="AU30" s="35">
        <v>0.52200000000000002</v>
      </c>
      <c r="AV30" s="35">
        <v>0.46752265861027192</v>
      </c>
    </row>
    <row r="31" spans="1:48" x14ac:dyDescent="0.35">
      <c r="H31" s="35"/>
      <c r="I31" s="35"/>
      <c r="J31" s="35"/>
      <c r="K31" s="35"/>
      <c r="L31" s="35"/>
      <c r="M31" s="35"/>
      <c r="N31" s="35"/>
      <c r="O31" s="35"/>
      <c r="P31" s="35"/>
      <c r="Q31" s="35"/>
      <c r="T31" s="35"/>
      <c r="W31" s="35"/>
      <c r="Z31" s="35"/>
      <c r="AA31" s="35"/>
      <c r="AB31" s="35"/>
      <c r="AC31" s="35"/>
    </row>
  </sheetData>
  <sortState xmlns:xlrd2="http://schemas.microsoft.com/office/spreadsheetml/2017/richdata2" ref="AQ7:AR28">
    <sortCondition descending="1" ref="AR7:AR28"/>
  </sortState>
  <conditionalFormatting sqref="A7:AR28">
    <cfRule type="cellIs" dxfId="0" priority="1" operator="equal">
      <formula>$K$2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75CA94-3A38-4E0B-8BD9-8236E08CC4AE}">
          <x14:formula1>
            <xm:f>Lookup!$F$4:$F$26</xm:f>
          </x14:formula1>
          <xm:sqref>K2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32706-CCF4-4641-9196-4CCCA00B20DC}">
  <dimension ref="A4:G56"/>
  <sheetViews>
    <sheetView workbookViewId="0">
      <selection activeCell="G5" sqref="G5"/>
    </sheetView>
  </sheetViews>
  <sheetFormatPr defaultRowHeight="14.5" x14ac:dyDescent="0.35"/>
  <cols>
    <col min="1" max="1" width="17.453125" customWidth="1"/>
    <col min="2" max="2" width="10.81640625" customWidth="1"/>
  </cols>
  <sheetData>
    <row r="4" spans="1:7" x14ac:dyDescent="0.35">
      <c r="A4" t="s">
        <v>389</v>
      </c>
      <c r="B4" t="s">
        <v>389</v>
      </c>
      <c r="F4" t="s">
        <v>389</v>
      </c>
      <c r="G4" t="s">
        <v>389</v>
      </c>
    </row>
    <row r="5" spans="1:7" x14ac:dyDescent="0.35">
      <c r="A5" s="142" t="s">
        <v>22</v>
      </c>
      <c r="B5" t="s">
        <v>202</v>
      </c>
      <c r="F5" t="s">
        <v>321</v>
      </c>
      <c r="G5" t="s">
        <v>287</v>
      </c>
    </row>
    <row r="6" spans="1:7" x14ac:dyDescent="0.35">
      <c r="A6" s="142" t="s">
        <v>24</v>
      </c>
      <c r="B6" t="s">
        <v>247</v>
      </c>
      <c r="F6" t="s">
        <v>324</v>
      </c>
      <c r="G6" t="s">
        <v>300</v>
      </c>
    </row>
    <row r="7" spans="1:7" x14ac:dyDescent="0.35">
      <c r="A7" s="142" t="s">
        <v>46</v>
      </c>
      <c r="B7" t="s">
        <v>231</v>
      </c>
      <c r="F7" t="s">
        <v>312</v>
      </c>
      <c r="G7" t="s">
        <v>302</v>
      </c>
    </row>
    <row r="8" spans="1:7" x14ac:dyDescent="0.35">
      <c r="A8" s="142" t="s">
        <v>12</v>
      </c>
      <c r="B8" t="s">
        <v>204</v>
      </c>
      <c r="F8" t="s">
        <v>322</v>
      </c>
      <c r="G8" t="s">
        <v>292</v>
      </c>
    </row>
    <row r="9" spans="1:7" x14ac:dyDescent="0.35">
      <c r="A9" s="142" t="s">
        <v>14</v>
      </c>
      <c r="B9" t="s">
        <v>222</v>
      </c>
      <c r="F9" t="s">
        <v>326</v>
      </c>
      <c r="G9" t="s">
        <v>288</v>
      </c>
    </row>
    <row r="10" spans="1:7" x14ac:dyDescent="0.35">
      <c r="A10" s="142" t="s">
        <v>38</v>
      </c>
      <c r="B10" t="s">
        <v>240</v>
      </c>
      <c r="F10" t="s">
        <v>330</v>
      </c>
      <c r="G10" t="s">
        <v>299</v>
      </c>
    </row>
    <row r="11" spans="1:7" x14ac:dyDescent="0.35">
      <c r="A11" s="142" t="s">
        <v>5</v>
      </c>
      <c r="B11" t="s">
        <v>212</v>
      </c>
      <c r="F11" t="s">
        <v>316</v>
      </c>
      <c r="G11" t="s">
        <v>291</v>
      </c>
    </row>
    <row r="12" spans="1:7" x14ac:dyDescent="0.35">
      <c r="A12" s="142" t="s">
        <v>29</v>
      </c>
      <c r="B12" t="s">
        <v>219</v>
      </c>
      <c r="F12" t="s">
        <v>319</v>
      </c>
      <c r="G12" t="s">
        <v>294</v>
      </c>
    </row>
    <row r="13" spans="1:7" x14ac:dyDescent="0.35">
      <c r="A13" s="142" t="s">
        <v>47</v>
      </c>
      <c r="B13" t="s">
        <v>244</v>
      </c>
      <c r="F13" t="s">
        <v>314</v>
      </c>
      <c r="G13" t="s">
        <v>290</v>
      </c>
    </row>
    <row r="14" spans="1:7" x14ac:dyDescent="0.35">
      <c r="A14" s="142" t="s">
        <v>49</v>
      </c>
      <c r="B14" t="s">
        <v>239</v>
      </c>
      <c r="F14" t="s">
        <v>317</v>
      </c>
      <c r="G14" t="s">
        <v>301</v>
      </c>
    </row>
    <row r="15" spans="1:7" x14ac:dyDescent="0.35">
      <c r="A15" s="142" t="s">
        <v>53</v>
      </c>
      <c r="B15" t="s">
        <v>199</v>
      </c>
      <c r="F15" t="s">
        <v>318</v>
      </c>
      <c r="G15" t="s">
        <v>283</v>
      </c>
    </row>
    <row r="16" spans="1:7" x14ac:dyDescent="0.35">
      <c r="A16" s="142" t="s">
        <v>55</v>
      </c>
      <c r="B16" t="s">
        <v>203</v>
      </c>
      <c r="F16" t="s">
        <v>332</v>
      </c>
      <c r="G16" t="s">
        <v>307</v>
      </c>
    </row>
    <row r="17" spans="1:7" x14ac:dyDescent="0.35">
      <c r="A17" s="142" t="s">
        <v>7</v>
      </c>
      <c r="B17" t="s">
        <v>230</v>
      </c>
      <c r="F17" t="s">
        <v>325</v>
      </c>
      <c r="G17" t="s">
        <v>289</v>
      </c>
    </row>
    <row r="18" spans="1:7" x14ac:dyDescent="0.35">
      <c r="A18" s="142" t="s">
        <v>16</v>
      </c>
      <c r="B18" t="s">
        <v>198</v>
      </c>
      <c r="F18" t="s">
        <v>313</v>
      </c>
      <c r="G18" t="s">
        <v>297</v>
      </c>
    </row>
    <row r="19" spans="1:7" x14ac:dyDescent="0.35">
      <c r="A19" s="142" t="s">
        <v>30</v>
      </c>
      <c r="B19" t="s">
        <v>241</v>
      </c>
      <c r="F19" t="s">
        <v>328</v>
      </c>
      <c r="G19" t="s">
        <v>298</v>
      </c>
    </row>
    <row r="20" spans="1:7" x14ac:dyDescent="0.35">
      <c r="A20" s="142" t="s">
        <v>21</v>
      </c>
      <c r="B20" t="s">
        <v>221</v>
      </c>
      <c r="F20" t="s">
        <v>329</v>
      </c>
      <c r="G20" t="s">
        <v>304</v>
      </c>
    </row>
    <row r="21" spans="1:7" x14ac:dyDescent="0.35">
      <c r="A21" s="142" t="s">
        <v>54</v>
      </c>
      <c r="B21" t="s">
        <v>220</v>
      </c>
      <c r="F21" t="s">
        <v>333</v>
      </c>
      <c r="G21" t="s">
        <v>285</v>
      </c>
    </row>
    <row r="22" spans="1:7" x14ac:dyDescent="0.35">
      <c r="A22" s="142" t="s">
        <v>20</v>
      </c>
      <c r="B22" t="s">
        <v>217</v>
      </c>
      <c r="F22" t="s">
        <v>315</v>
      </c>
      <c r="G22" t="s">
        <v>303</v>
      </c>
    </row>
    <row r="23" spans="1:7" x14ac:dyDescent="0.35">
      <c r="A23" s="142" t="s">
        <v>34</v>
      </c>
      <c r="B23" t="s">
        <v>245</v>
      </c>
      <c r="F23" t="s">
        <v>327</v>
      </c>
      <c r="G23" t="s">
        <v>295</v>
      </c>
    </row>
    <row r="24" spans="1:7" x14ac:dyDescent="0.35">
      <c r="A24" s="142" t="s">
        <v>45</v>
      </c>
      <c r="B24" t="s">
        <v>200</v>
      </c>
      <c r="F24" t="s">
        <v>331</v>
      </c>
      <c r="G24" t="s">
        <v>293</v>
      </c>
    </row>
    <row r="25" spans="1:7" x14ac:dyDescent="0.35">
      <c r="A25" s="142" t="s">
        <v>56</v>
      </c>
      <c r="B25" t="s">
        <v>228</v>
      </c>
      <c r="F25" t="s">
        <v>320</v>
      </c>
      <c r="G25" t="s">
        <v>296</v>
      </c>
    </row>
    <row r="26" spans="1:7" x14ac:dyDescent="0.35">
      <c r="A26" s="142" t="s">
        <v>39</v>
      </c>
      <c r="B26" t="s">
        <v>234</v>
      </c>
      <c r="F26" t="s">
        <v>323</v>
      </c>
      <c r="G26" t="s">
        <v>286</v>
      </c>
    </row>
    <row r="27" spans="1:7" x14ac:dyDescent="0.35">
      <c r="A27" s="142" t="s">
        <v>19</v>
      </c>
      <c r="B27" t="s">
        <v>224</v>
      </c>
    </row>
    <row r="28" spans="1:7" x14ac:dyDescent="0.35">
      <c r="A28" s="142" t="s">
        <v>40</v>
      </c>
      <c r="B28" t="s">
        <v>216</v>
      </c>
    </row>
    <row r="29" spans="1:7" x14ac:dyDescent="0.35">
      <c r="A29" s="142" t="s">
        <v>11</v>
      </c>
      <c r="B29" t="s">
        <v>206</v>
      </c>
    </row>
    <row r="30" spans="1:7" x14ac:dyDescent="0.35">
      <c r="A30" s="142" t="s">
        <v>10</v>
      </c>
      <c r="B30" t="s">
        <v>246</v>
      </c>
    </row>
    <row r="31" spans="1:7" x14ac:dyDescent="0.35">
      <c r="A31" s="142" t="s">
        <v>8</v>
      </c>
      <c r="B31" t="s">
        <v>237</v>
      </c>
    </row>
    <row r="32" spans="1:7" x14ac:dyDescent="0.35">
      <c r="A32" s="142" t="s">
        <v>51</v>
      </c>
      <c r="B32" t="s">
        <v>214</v>
      </c>
    </row>
    <row r="33" spans="1:2" x14ac:dyDescent="0.35">
      <c r="A33" s="142" t="s">
        <v>9</v>
      </c>
      <c r="B33" t="s">
        <v>243</v>
      </c>
    </row>
    <row r="34" spans="1:2" x14ac:dyDescent="0.35">
      <c r="A34" s="142" t="s">
        <v>13</v>
      </c>
      <c r="B34" t="s">
        <v>196</v>
      </c>
    </row>
    <row r="35" spans="1:2" x14ac:dyDescent="0.35">
      <c r="A35" s="142" t="s">
        <v>28</v>
      </c>
      <c r="B35" t="s">
        <v>209</v>
      </c>
    </row>
    <row r="36" spans="1:2" x14ac:dyDescent="0.35">
      <c r="A36" s="142" t="s">
        <v>25</v>
      </c>
      <c r="B36" t="s">
        <v>238</v>
      </c>
    </row>
    <row r="37" spans="1:2" x14ac:dyDescent="0.35">
      <c r="A37" s="142" t="s">
        <v>17</v>
      </c>
      <c r="B37" t="s">
        <v>205</v>
      </c>
    </row>
    <row r="38" spans="1:2" x14ac:dyDescent="0.35">
      <c r="A38" s="142" t="s">
        <v>52</v>
      </c>
      <c r="B38" t="s">
        <v>225</v>
      </c>
    </row>
    <row r="39" spans="1:2" x14ac:dyDescent="0.35">
      <c r="A39" s="142" t="s">
        <v>41</v>
      </c>
      <c r="B39" t="s">
        <v>236</v>
      </c>
    </row>
    <row r="40" spans="1:2" x14ac:dyDescent="0.35">
      <c r="A40" s="142" t="s">
        <v>26</v>
      </c>
      <c r="B40" t="s">
        <v>233</v>
      </c>
    </row>
    <row r="41" spans="1:2" x14ac:dyDescent="0.35">
      <c r="A41" s="142" t="s">
        <v>15</v>
      </c>
      <c r="B41" t="s">
        <v>223</v>
      </c>
    </row>
    <row r="42" spans="1:2" x14ac:dyDescent="0.35">
      <c r="A42" s="142" t="s">
        <v>44</v>
      </c>
      <c r="B42" t="s">
        <v>211</v>
      </c>
    </row>
    <row r="43" spans="1:2" x14ac:dyDescent="0.35">
      <c r="A43" s="142" t="s">
        <v>32</v>
      </c>
      <c r="B43" t="s">
        <v>213</v>
      </c>
    </row>
    <row r="44" spans="1:2" x14ac:dyDescent="0.35">
      <c r="A44" s="142" t="s">
        <v>35</v>
      </c>
      <c r="B44" t="s">
        <v>235</v>
      </c>
    </row>
    <row r="45" spans="1:2" x14ac:dyDescent="0.35">
      <c r="A45" s="142" t="s">
        <v>31</v>
      </c>
      <c r="B45" t="s">
        <v>197</v>
      </c>
    </row>
    <row r="46" spans="1:2" x14ac:dyDescent="0.35">
      <c r="A46" s="142" t="s">
        <v>23</v>
      </c>
      <c r="B46" t="s">
        <v>201</v>
      </c>
    </row>
    <row r="47" spans="1:2" x14ac:dyDescent="0.35">
      <c r="A47" s="142" t="s">
        <v>37</v>
      </c>
      <c r="B47" t="s">
        <v>215</v>
      </c>
    </row>
    <row r="48" spans="1:2" x14ac:dyDescent="0.35">
      <c r="A48" s="142" t="s">
        <v>42</v>
      </c>
      <c r="B48" t="s">
        <v>232</v>
      </c>
    </row>
    <row r="49" spans="1:2" x14ac:dyDescent="0.35">
      <c r="A49" s="142" t="s">
        <v>27</v>
      </c>
      <c r="B49" t="s">
        <v>229</v>
      </c>
    </row>
    <row r="50" spans="1:2" x14ac:dyDescent="0.35">
      <c r="A50" s="142" t="s">
        <v>43</v>
      </c>
      <c r="B50" t="s">
        <v>242</v>
      </c>
    </row>
    <row r="51" spans="1:2" x14ac:dyDescent="0.35">
      <c r="A51" s="142" t="s">
        <v>6</v>
      </c>
      <c r="B51" t="s">
        <v>227</v>
      </c>
    </row>
    <row r="52" spans="1:2" x14ac:dyDescent="0.35">
      <c r="A52" s="142" t="s">
        <v>18</v>
      </c>
      <c r="B52" t="s">
        <v>210</v>
      </c>
    </row>
    <row r="53" spans="1:2" x14ac:dyDescent="0.35">
      <c r="A53" s="142" t="s">
        <v>50</v>
      </c>
      <c r="B53" t="s">
        <v>207</v>
      </c>
    </row>
    <row r="54" spans="1:2" x14ac:dyDescent="0.35">
      <c r="A54" s="142" t="s">
        <v>48</v>
      </c>
      <c r="B54" t="s">
        <v>218</v>
      </c>
    </row>
    <row r="55" spans="1:2" x14ac:dyDescent="0.35">
      <c r="A55" s="142" t="s">
        <v>3</v>
      </c>
      <c r="B55" t="s">
        <v>208</v>
      </c>
    </row>
    <row r="56" spans="1:2" x14ac:dyDescent="0.35">
      <c r="A56" s="142" t="s">
        <v>33</v>
      </c>
      <c r="B56" t="s">
        <v>226</v>
      </c>
    </row>
  </sheetData>
  <sortState xmlns:xlrd2="http://schemas.microsoft.com/office/spreadsheetml/2017/richdata2" ref="G5:G26">
    <sortCondition ref="G5:G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Overview-Nat</vt:lpstr>
      <vt:lpstr>Overview-Blind</vt:lpstr>
      <vt:lpstr>Exit-Nat</vt:lpstr>
      <vt:lpstr>Exit-Blind</vt:lpstr>
      <vt:lpstr>Performance-StateLevel</vt:lpstr>
      <vt:lpstr>Performance-Blind</vt:lpstr>
      <vt:lpstr>Supplemental-StateLevel</vt:lpstr>
      <vt:lpstr>Supplemental-BlindAgency</vt:lpstr>
      <vt:lpstr>Lookup</vt:lpstr>
      <vt:lpstr>'Performance-Blind'!Print_Area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Quinn, Michael</dc:creator>
  <cp:lastModifiedBy>Quinn, Michael</cp:lastModifiedBy>
  <cp:lastPrinted>2023-10-25T15:28:13Z</cp:lastPrinted>
  <dcterms:created xsi:type="dcterms:W3CDTF">2021-10-26T21:05:02Z</dcterms:created>
  <dcterms:modified xsi:type="dcterms:W3CDTF">2024-10-23T16:02:38Z</dcterms:modified>
</cp:coreProperties>
</file>